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miriam_watanabe_amemogi_spdm_org_br/Documents/Área de Trabalho/"/>
    </mc:Choice>
  </mc:AlternateContent>
  <xr:revisionPtr revIDLastSave="0" documentId="8_{7A703CA5-9673-40D3-A98C-00FB89502D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4" i="7" l="1"/>
  <c r="O192" i="7"/>
  <c r="N192" i="7"/>
  <c r="O190" i="7"/>
  <c r="N190" i="7"/>
  <c r="O188" i="7"/>
  <c r="N188" i="7"/>
  <c r="O187" i="7"/>
  <c r="N187" i="7"/>
  <c r="O185" i="7"/>
  <c r="N185" i="7"/>
  <c r="O184" i="7"/>
  <c r="N184" i="7"/>
  <c r="O178" i="7"/>
  <c r="O179" i="7"/>
  <c r="O180" i="7"/>
  <c r="O182" i="7"/>
  <c r="N180" i="7"/>
  <c r="N182" i="7"/>
  <c r="N183" i="7"/>
  <c r="O183" i="7"/>
  <c r="N113" i="7"/>
  <c r="K194" i="7"/>
  <c r="J194" i="7"/>
  <c r="K79" i="7"/>
  <c r="J79" i="7"/>
  <c r="J81" i="7" s="1"/>
  <c r="K68" i="7"/>
  <c r="J68" i="7"/>
  <c r="K55" i="7"/>
  <c r="J55" i="7"/>
  <c r="K50" i="7"/>
  <c r="J50" i="7"/>
  <c r="K32" i="7"/>
  <c r="J32" i="7"/>
  <c r="K26" i="7"/>
  <c r="J26" i="7"/>
  <c r="K20" i="7"/>
  <c r="J20" i="7"/>
  <c r="K13" i="7"/>
  <c r="J13" i="7"/>
  <c r="K81" i="7" l="1"/>
  <c r="G194" i="7"/>
  <c r="P180" i="7"/>
  <c r="N179" i="7"/>
  <c r="N178" i="7"/>
  <c r="O177" i="7"/>
  <c r="N177" i="7"/>
  <c r="P183" i="7"/>
  <c r="P113" i="7"/>
  <c r="P53" i="7"/>
  <c r="M13" i="7"/>
  <c r="M194" i="7"/>
  <c r="L194" i="7"/>
  <c r="M79" i="7"/>
  <c r="L79" i="7"/>
  <c r="M68" i="7"/>
  <c r="L68" i="7"/>
  <c r="M55" i="7"/>
  <c r="L55" i="7"/>
  <c r="M50" i="7"/>
  <c r="L50" i="7"/>
  <c r="M32" i="7"/>
  <c r="L32" i="7"/>
  <c r="M26" i="7"/>
  <c r="L26" i="7"/>
  <c r="M20" i="7"/>
  <c r="L20" i="7"/>
  <c r="L13" i="7"/>
  <c r="H194" i="7"/>
  <c r="I194" i="7"/>
  <c r="E194" i="7"/>
  <c r="P76" i="7"/>
  <c r="P74" i="7"/>
  <c r="N79" i="7"/>
  <c r="I79" i="7"/>
  <c r="G79" i="7"/>
  <c r="E79" i="7"/>
  <c r="H79" i="7"/>
  <c r="F79" i="7"/>
  <c r="O68" i="7"/>
  <c r="N68" i="7"/>
  <c r="I68" i="7"/>
  <c r="H68" i="7"/>
  <c r="G68" i="7"/>
  <c r="F68" i="7"/>
  <c r="O53" i="7"/>
  <c r="O55" i="7" s="1"/>
  <c r="N53" i="7"/>
  <c r="N55" i="7" s="1"/>
  <c r="I55" i="7"/>
  <c r="G55" i="7"/>
  <c r="E55" i="7"/>
  <c r="O50" i="7"/>
  <c r="N50" i="7"/>
  <c r="I50" i="7"/>
  <c r="G50" i="7"/>
  <c r="H55" i="7"/>
  <c r="H50" i="7"/>
  <c r="F55" i="7"/>
  <c r="F50" i="7"/>
  <c r="O32" i="7"/>
  <c r="N32" i="7"/>
  <c r="I32" i="7"/>
  <c r="G32" i="7"/>
  <c r="H32" i="7"/>
  <c r="F32" i="7"/>
  <c r="N26" i="7"/>
  <c r="I26" i="7"/>
  <c r="H26" i="7"/>
  <c r="G26" i="7"/>
  <c r="F26" i="7"/>
  <c r="O20" i="7"/>
  <c r="P19" i="7"/>
  <c r="I20" i="7"/>
  <c r="H20" i="7"/>
  <c r="G20" i="7"/>
  <c r="F20" i="7"/>
  <c r="I13" i="7"/>
  <c r="H13" i="7"/>
  <c r="G13" i="7"/>
  <c r="F13" i="7"/>
  <c r="E13" i="7"/>
  <c r="D13" i="7"/>
  <c r="P11" i="7"/>
  <c r="P12" i="7"/>
  <c r="N13" i="7"/>
  <c r="P87" i="7"/>
  <c r="P49" i="7"/>
  <c r="P56" i="7"/>
  <c r="P57" i="7"/>
  <c r="P58" i="7"/>
  <c r="P59" i="7"/>
  <c r="P60" i="7"/>
  <c r="P61" i="7"/>
  <c r="P62" i="7"/>
  <c r="P63" i="7"/>
  <c r="P64" i="7"/>
  <c r="P65" i="7"/>
  <c r="P66" i="7"/>
  <c r="P69" i="7"/>
  <c r="P70" i="7"/>
  <c r="P72" i="7"/>
  <c r="P73" i="7"/>
  <c r="P77" i="7"/>
  <c r="P78" i="7"/>
  <c r="P52" i="7"/>
  <c r="P48" i="7"/>
  <c r="D79" i="7"/>
  <c r="E68" i="7"/>
  <c r="D68" i="7"/>
  <c r="D55" i="7"/>
  <c r="E50" i="7"/>
  <c r="D50" i="7"/>
  <c r="E32" i="7"/>
  <c r="D32" i="7"/>
  <c r="E26" i="7"/>
  <c r="D26" i="7"/>
  <c r="E20" i="7"/>
  <c r="D20" i="7"/>
  <c r="C79" i="7"/>
  <c r="B79" i="7"/>
  <c r="C68" i="7"/>
  <c r="B68" i="7"/>
  <c r="C55" i="7"/>
  <c r="B55" i="7"/>
  <c r="C50" i="7"/>
  <c r="B50" i="7"/>
  <c r="C32" i="7"/>
  <c r="B32" i="7"/>
  <c r="C26" i="7"/>
  <c r="B26" i="7"/>
  <c r="C20" i="7"/>
  <c r="B20" i="7"/>
  <c r="C13" i="7"/>
  <c r="B13" i="7"/>
  <c r="L81" i="7" l="1"/>
  <c r="P50" i="7"/>
  <c r="P179" i="7"/>
  <c r="P187" i="7"/>
  <c r="P188" i="7"/>
  <c r="P68" i="7"/>
  <c r="P190" i="7"/>
  <c r="P182" i="7"/>
  <c r="N194" i="7"/>
  <c r="M81" i="7"/>
  <c r="P177" i="7"/>
  <c r="P71" i="7"/>
  <c r="P54" i="7"/>
  <c r="P178" i="7"/>
  <c r="P75" i="7"/>
  <c r="P25" i="7"/>
  <c r="P67" i="7"/>
  <c r="P184" i="7"/>
  <c r="P10" i="7"/>
  <c r="P185" i="7"/>
  <c r="N20" i="7"/>
  <c r="P20" i="7" s="1"/>
  <c r="P18" i="7"/>
  <c r="O194" i="7"/>
  <c r="P192" i="7"/>
  <c r="O79" i="7"/>
  <c r="O81" i="7" s="1"/>
  <c r="F81" i="7"/>
  <c r="H81" i="7"/>
  <c r="E81" i="7"/>
  <c r="O26" i="7"/>
  <c r="P26" i="7" s="1"/>
  <c r="G81" i="7"/>
  <c r="I81" i="7"/>
  <c r="P32" i="7"/>
  <c r="P31" i="7"/>
  <c r="O13" i="7"/>
  <c r="P13" i="7" s="1"/>
  <c r="P55" i="7"/>
  <c r="P51" i="7"/>
  <c r="P86" i="7"/>
  <c r="D81" i="7"/>
  <c r="N81" i="7"/>
  <c r="B81" i="7"/>
  <c r="C81" i="7"/>
  <c r="P79" i="7" l="1"/>
  <c r="P81" i="7"/>
</calcChain>
</file>

<file path=xl/sharedStrings.xml><?xml version="1.0" encoding="utf-8"?>
<sst xmlns="http://schemas.openxmlformats.org/spreadsheetml/2006/main" count="367" uniqueCount="140">
  <si>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</si>
  <si>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</si>
  <si>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</si>
  <si>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</si>
  <si>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</si>
  <si>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</si>
  <si>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</si>
  <si>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</si>
  <si>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</si>
  <si>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</si>
  <si>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</si>
  <si>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</si>
  <si>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</si>
  <si>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</si>
  <si>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</si>
  <si>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</si>
  <si>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</si>
  <si>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</si>
  <si>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</si>
  <si>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</si>
  <si>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</si>
  <si>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</si>
  <si>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</si>
  <si>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</si>
  <si>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</si>
  <si>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</si>
  <si>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</si>
  <si>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</si>
  <si>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</si>
  <si>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</si>
  <si>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</si>
  <si>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</si>
  <si>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</si>
  <si>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</si>
  <si>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</si>
  <si>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</si>
  <si>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</si>
  <si>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</si>
  <si>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</si>
  <si>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</si>
  <si>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</si>
  <si>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</si>
  <si>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</si>
  <si>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</si>
  <si>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</si>
  <si>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</si>
  <si>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</si>
  <si>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</si>
  <si>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</si>
  <si>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</si>
  <si>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</si>
  <si>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</si>
  <si>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</si>
  <si>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</si>
  <si>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</si>
  <si>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</si>
  <si>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</si>
  <si>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</si>
  <si>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</si>
  <si>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</si>
  <si>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</si>
  <si>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</si>
  <si>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</si>
  <si>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</si>
  <si>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</si>
  <si>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</si>
  <si>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</si>
  <si>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</si>
  <si>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</si>
  <si>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</si>
  <si>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</si>
  <si>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</si>
  <si>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</si>
  <si>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</si>
  <si>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</si>
  <si>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</si>
  <si>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</si>
  <si>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</si>
  <si>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</si>
  <si>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</si>
  <si>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</si>
  <si>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</si>
  <si>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</si>
  <si>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</si>
  <si>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</si>
  <si>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</si>
  <si>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</si>
  <si>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</si>
  <si>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</si>
  <si>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</si>
  <si>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</si>
  <si>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</si>
  <si>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</si>
  <si>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</si>
  <si>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</si>
  <si>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</si>
  <si>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</si>
  <si>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</si>
  <si>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</si>
  <si>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</si>
  <si>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</si>
  <si>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</si>
  <si>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</si>
  <si>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</si>
  <si>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</si>
  <si>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</si>
  <si>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</si>
  <si>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</si>
  <si>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</si>
  <si>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</si>
  <si>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</si>
  <si>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</si>
  <si>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</si>
  <si>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</si>
  <si>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</si>
  <si>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</si>
  <si>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</si>
  <si>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</si>
  <si>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</si>
  <si>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</si>
  <si>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</si>
  <si>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</si>
  <si>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</si>
  <si>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</si>
  <si>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</si>
  <si>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</si>
  <si>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</si>
  <si>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</si>
  <si>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</si>
  <si>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</si>
  <si>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</si>
  <si>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Sub Total - OCI Ortopedia</t>
  </si>
  <si>
    <t>0904010015 OCI Avaliação Inicial Diagnóstica De Deficit Auditivo</t>
  </si>
  <si>
    <t>Sub Total - OCI Otorrinolaringologia</t>
  </si>
  <si>
    <t>0905010043 OCI Avaliação Retinopatia Diabética</t>
  </si>
  <si>
    <t>Sub Total - OCI Oftalmologia</t>
  </si>
  <si>
    <t>Abril</t>
  </si>
  <si>
    <t>0903010020 OCI Avaliação Diagnóstica Em Ortopedia Com Recursos De Radiologia E Ultrassonografia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</si>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</sst>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69696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0" fillId="0" borderId="0" xfId="0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7" xfId="0" applyFont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962025</xdr:colOff>
      <xdr:row>1</xdr:row>
      <xdr:rowOff>152400</xdr:rowOff>
    </xdr:from>
    <xdr:to>
      <xdr:col>15</xdr:col>
      <xdr:colOff>702072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4290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dimension ref="A1:P196"/>
  <sheetViews>
    <sheetView showGridLines="0" tabSelected="1" view="pageBreakPreview" topLeftCell="A114" zoomScale="60" zoomScaleNormal="100" workbookViewId="0">
      <selection activeCell="P194" sqref="P194"/>
    </sheetView>
  </sheetViews>
  <sheetFormatPr defaultColWidth="9.140625" defaultRowHeight="15" x14ac:dyDescent="0.25"/>
  <cols>
    <col min="1" max="1" width="39.85546875" style="5" bestFit="1" customWidth="1"/>
    <col min="2" max="2" width="8.7109375" style="4" bestFit="1" customWidth="1"/>
    <col min="3" max="3" width="8.28515625" style="4" bestFit="1" customWidth="1"/>
    <col min="4" max="4" width="8.7109375" style="4" bestFit="1" customWidth="1"/>
    <col min="5" max="5" width="8.28515625" style="4" bestFit="1" customWidth="1"/>
    <col min="6" max="6" width="8.7109375" style="4" bestFit="1" customWidth="1"/>
    <col min="7" max="7" width="8.28515625" style="4" bestFit="1" customWidth="1"/>
    <col min="8" max="8" width="8.7109375" style="4" bestFit="1" customWidth="1"/>
    <col min="9" max="9" width="8.28515625" style="4" bestFit="1" customWidth="1"/>
    <col min="10" max="10" width="8.7109375" style="4" bestFit="1" customWidth="1"/>
    <col min="11" max="11" width="8.28515625" style="4" bestFit="1" customWidth="1"/>
    <col min="12" max="12" width="8.7109375" style="4" bestFit="1" customWidth="1"/>
    <col min="13" max="13" width="8.28515625" style="4" bestFit="1" customWidth="1"/>
    <col min="14" max="15" width="9.42578125" style="4" bestFit="1" customWidth="1"/>
    <col min="16" max="16" width="11.5703125" style="4" customWidth="1"/>
    <col min="17" max="16384" width="9.140625" style="5"/>
  </cols>
  <sheetData>
    <row r="1" spans="1:16" ht="15" customHeight="1" x14ac:dyDescent="0.25">
      <c r="A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ht="15" customHeight="1" x14ac:dyDescent="0.25">
      <c r="A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20.4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 x14ac:dyDescent="0.25">
      <c r="A5" s="29">
        <v>2025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5" customHeight="1" thickBot="1" x14ac:dyDescent="0.3">
      <c r="A6" s="30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thickBot="1" x14ac:dyDescent="0.3">
      <c r="A7" s="1" t="s">
        <v>0</v>
      </c>
    </row>
    <row r="8" spans="1:16" ht="20.100000000000001" customHeight="1" thickBot="1" x14ac:dyDescent="0.3">
      <c r="A8" s="31"/>
      <c r="B8" s="25" t="s">
        <v>1</v>
      </c>
      <c r="C8" s="26"/>
      <c r="D8" s="25" t="s">
        <v>117</v>
      </c>
      <c r="E8" s="26"/>
      <c r="F8" s="25" t="s">
        <v>118</v>
      </c>
      <c r="G8" s="26"/>
      <c r="H8" s="25" t="s">
        <v>136</v>
      </c>
      <c r="I8" s="26"/>
      <c r="J8" s="25" t="s">
        <v>138</v>
      </c>
      <c r="K8" s="26"/>
      <c r="L8" s="25" t="s">
        <v>139</v>
      </c>
      <c r="M8" s="26"/>
      <c r="N8" s="25" t="s">
        <v>2</v>
      </c>
      <c r="O8" s="27"/>
      <c r="P8" s="26"/>
    </row>
    <row r="9" spans="1:16" ht="20.100000000000001" customHeight="1" thickBot="1" x14ac:dyDescent="0.3">
      <c r="A9" s="32"/>
      <c r="B9" s="6" t="s">
        <v>3</v>
      </c>
      <c r="C9" s="6" t="s">
        <v>4</v>
      </c>
      <c r="D9" s="6" t="s">
        <v>3</v>
      </c>
      <c r="E9" s="6" t="s">
        <v>4</v>
      </c>
      <c r="F9" s="18" t="s">
        <v>3</v>
      </c>
      <c r="G9" s="18" t="s">
        <v>4</v>
      </c>
      <c r="H9" s="18" t="s">
        <v>3</v>
      </c>
      <c r="I9" s="18" t="s">
        <v>4</v>
      </c>
      <c r="J9" s="18" t="s">
        <v>3</v>
      </c>
      <c r="K9" s="18" t="s">
        <v>4</v>
      </c>
      <c r="L9" s="18" t="s">
        <v>3</v>
      </c>
      <c r="M9" s="18" t="s">
        <v>4</v>
      </c>
      <c r="N9" s="6" t="s">
        <v>3</v>
      </c>
      <c r="O9" s="6" t="s">
        <v>4</v>
      </c>
      <c r="P9" s="6" t="s">
        <v>5</v>
      </c>
    </row>
    <row r="10" spans="1:16" ht="20.100000000000001" customHeight="1" thickBot="1" x14ac:dyDescent="0.3">
      <c r="A10" s="7" t="s">
        <v>6</v>
      </c>
      <c r="B10" s="8">
        <v>1700</v>
      </c>
      <c r="C10" s="8">
        <v>1735</v>
      </c>
      <c r="D10" s="8">
        <v>1550</v>
      </c>
      <c r="E10" s="8">
        <v>1384</v>
      </c>
      <c r="F10" s="19">
        <v>1550</v>
      </c>
      <c r="G10" s="19">
        <v>1392</v>
      </c>
      <c r="H10" s="19">
        <v>1550</v>
      </c>
      <c r="I10" s="19">
        <v>1510</v>
      </c>
      <c r="J10" s="19">
        <v>1550</v>
      </c>
      <c r="K10" s="19">
        <v>1677</v>
      </c>
      <c r="L10" s="19">
        <v>1550</v>
      </c>
      <c r="M10" s="19">
        <v>1372</v>
      </c>
      <c r="N10" s="11">
        <v>9450</v>
      </c>
      <c r="O10" s="11">
        <v>9070</v>
      </c>
      <c r="P10" s="9">
        <f t="shared" ref="P10:P13" si="0">(O10-N10)/N10</f>
        <v>-4.0211640211640212E-2</v>
      </c>
    </row>
    <row r="11" spans="1:16" ht="20.100000000000001" customHeight="1" thickBot="1" x14ac:dyDescent="0.3">
      <c r="A11" s="7" t="s">
        <v>7</v>
      </c>
      <c r="B11" s="8">
        <v>480</v>
      </c>
      <c r="C11" s="8">
        <v>631</v>
      </c>
      <c r="D11" s="8">
        <v>480</v>
      </c>
      <c r="E11" s="8">
        <v>553</v>
      </c>
      <c r="F11" s="20">
        <v>480</v>
      </c>
      <c r="G11" s="20">
        <v>539</v>
      </c>
      <c r="H11" s="20">
        <v>480</v>
      </c>
      <c r="I11" s="20">
        <v>582</v>
      </c>
      <c r="J11" s="20">
        <v>480</v>
      </c>
      <c r="K11" s="20">
        <v>632</v>
      </c>
      <c r="L11" s="20">
        <v>480</v>
      </c>
      <c r="M11" s="20">
        <v>666</v>
      </c>
      <c r="N11" s="11">
        <v>2880</v>
      </c>
      <c r="O11" s="11">
        <v>3603</v>
      </c>
      <c r="P11" s="9">
        <f t="shared" si="0"/>
        <v>0.25104166666666666</v>
      </c>
    </row>
    <row r="12" spans="1:16" ht="20.100000000000001" customHeight="1" thickBot="1" x14ac:dyDescent="0.3">
      <c r="A12" s="7" t="s">
        <v>8</v>
      </c>
      <c r="B12" s="10">
        <v>1095</v>
      </c>
      <c r="C12" s="10">
        <v>1017</v>
      </c>
      <c r="D12" s="10">
        <v>945</v>
      </c>
      <c r="E12" s="10">
        <v>1147</v>
      </c>
      <c r="F12" s="20">
        <v>945</v>
      </c>
      <c r="G12" s="20">
        <v>861</v>
      </c>
      <c r="H12" s="20">
        <v>945</v>
      </c>
      <c r="I12" s="20">
        <v>1061</v>
      </c>
      <c r="J12" s="20">
        <v>945</v>
      </c>
      <c r="K12" s="20">
        <v>972</v>
      </c>
      <c r="L12" s="20">
        <v>945</v>
      </c>
      <c r="M12" s="20">
        <v>889</v>
      </c>
      <c r="N12" s="11">
        <v>5820</v>
      </c>
      <c r="O12" s="11">
        <v>5947</v>
      </c>
      <c r="P12" s="9">
        <f t="shared" si="0"/>
        <v>2.1821305841924397E-2</v>
      </c>
    </row>
    <row r="13" spans="1:16" ht="20.100000000000001" customHeight="1" thickBot="1" x14ac:dyDescent="0.3">
      <c r="A13" s="7" t="s">
        <v>2</v>
      </c>
      <c r="B13" s="10">
        <f t="shared" ref="B13:O13" si="1">SUM(B10:B12)</f>
        <v>3275</v>
      </c>
      <c r="C13" s="10">
        <f t="shared" si="1"/>
        <v>3383</v>
      </c>
      <c r="D13" s="10">
        <f t="shared" si="1"/>
        <v>2975</v>
      </c>
      <c r="E13" s="10">
        <f t="shared" si="1"/>
        <v>3084</v>
      </c>
      <c r="F13" s="10">
        <f t="shared" si="1"/>
        <v>2975</v>
      </c>
      <c r="G13" s="10">
        <f t="shared" si="1"/>
        <v>2792</v>
      </c>
      <c r="H13" s="10">
        <f t="shared" si="1"/>
        <v>2975</v>
      </c>
      <c r="I13" s="10">
        <f t="shared" si="1"/>
        <v>3153</v>
      </c>
      <c r="J13" s="10">
        <f t="shared" ref="J13:L13" si="2">SUM(J10:J12)</f>
        <v>2975</v>
      </c>
      <c r="K13" s="10">
        <f t="shared" ref="K13:M13" si="3">SUM(K10:K12)</f>
        <v>3281</v>
      </c>
      <c r="L13" s="10">
        <f t="shared" si="2"/>
        <v>2975</v>
      </c>
      <c r="M13" s="10">
        <f t="shared" si="3"/>
        <v>2927</v>
      </c>
      <c r="N13" s="11">
        <f t="shared" si="1"/>
        <v>18150</v>
      </c>
      <c r="O13" s="11">
        <f t="shared" si="1"/>
        <v>18620</v>
      </c>
      <c r="P13" s="9">
        <f t="shared" si="0"/>
        <v>2.5895316804407712E-2</v>
      </c>
    </row>
    <row r="14" spans="1:16" ht="20.100000000000001" customHeight="1" x14ac:dyDescent="0.25">
      <c r="A14" s="2"/>
    </row>
    <row r="15" spans="1:16" ht="20.100000000000001" customHeight="1" thickBot="1" x14ac:dyDescent="0.3">
      <c r="A15" s="33" t="s">
        <v>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20.100000000000001" customHeight="1" thickBot="1" x14ac:dyDescent="0.3">
      <c r="A16" s="31"/>
      <c r="B16" s="25" t="s">
        <v>1</v>
      </c>
      <c r="C16" s="26"/>
      <c r="D16" s="25" t="s">
        <v>117</v>
      </c>
      <c r="E16" s="26"/>
      <c r="F16" s="25" t="s">
        <v>118</v>
      </c>
      <c r="G16" s="26"/>
      <c r="H16" s="25" t="s">
        <v>136</v>
      </c>
      <c r="I16" s="26"/>
      <c r="J16" s="25" t="s">
        <v>138</v>
      </c>
      <c r="K16" s="26"/>
      <c r="L16" s="25" t="s">
        <v>139</v>
      </c>
      <c r="M16" s="26"/>
      <c r="N16" s="25" t="s">
        <v>2</v>
      </c>
      <c r="O16" s="27"/>
      <c r="P16" s="26"/>
    </row>
    <row r="17" spans="1:16" ht="20.100000000000001" customHeight="1" thickBot="1" x14ac:dyDescent="0.3">
      <c r="A17" s="32"/>
      <c r="B17" s="6" t="s">
        <v>3</v>
      </c>
      <c r="C17" s="6" t="s">
        <v>4</v>
      </c>
      <c r="D17" s="6" t="s">
        <v>3</v>
      </c>
      <c r="E17" s="6" t="s">
        <v>4</v>
      </c>
      <c r="F17" s="18" t="s">
        <v>3</v>
      </c>
      <c r="G17" s="18" t="s">
        <v>4</v>
      </c>
      <c r="H17" s="18" t="s">
        <v>3</v>
      </c>
      <c r="I17" s="18" t="s">
        <v>4</v>
      </c>
      <c r="J17" s="18" t="s">
        <v>3</v>
      </c>
      <c r="K17" s="18" t="s">
        <v>4</v>
      </c>
      <c r="L17" s="18" t="s">
        <v>3</v>
      </c>
      <c r="M17" s="18" t="s">
        <v>4</v>
      </c>
      <c r="N17" s="6" t="s">
        <v>3</v>
      </c>
      <c r="O17" s="6" t="s">
        <v>4</v>
      </c>
      <c r="P17" s="6" t="s">
        <v>5</v>
      </c>
    </row>
    <row r="18" spans="1:16" ht="20.100000000000001" customHeight="1" thickBot="1" x14ac:dyDescent="0.3">
      <c r="A18" s="7" t="s">
        <v>10</v>
      </c>
      <c r="B18" s="10">
        <v>1500</v>
      </c>
      <c r="C18" s="10">
        <v>2000</v>
      </c>
      <c r="D18" s="10">
        <v>1500</v>
      </c>
      <c r="E18" s="10">
        <v>1829</v>
      </c>
      <c r="F18" s="10">
        <v>1500</v>
      </c>
      <c r="G18" s="10">
        <v>1849</v>
      </c>
      <c r="H18" s="10">
        <v>1500</v>
      </c>
      <c r="I18" s="10">
        <v>1852</v>
      </c>
      <c r="J18" s="10">
        <v>1500</v>
      </c>
      <c r="K18" s="10">
        <v>1886</v>
      </c>
      <c r="L18" s="10">
        <v>1500</v>
      </c>
      <c r="M18" s="10">
        <v>1833</v>
      </c>
      <c r="N18" s="11">
        <v>9000</v>
      </c>
      <c r="O18" s="11">
        <v>11249</v>
      </c>
      <c r="P18" s="9">
        <f t="shared" ref="P18:P20" si="4">(O18-N18)/N18</f>
        <v>0.24988888888888888</v>
      </c>
    </row>
    <row r="19" spans="1:16" ht="20.100000000000001" customHeight="1" thickBot="1" x14ac:dyDescent="0.3">
      <c r="A19" s="7" t="s">
        <v>11</v>
      </c>
      <c r="B19" s="10">
        <v>1600</v>
      </c>
      <c r="C19" s="10">
        <v>1753</v>
      </c>
      <c r="D19" s="10">
        <v>1600</v>
      </c>
      <c r="E19" s="10">
        <v>1688</v>
      </c>
      <c r="F19" s="10">
        <v>1600</v>
      </c>
      <c r="G19" s="10">
        <v>1561</v>
      </c>
      <c r="H19" s="10">
        <v>1600</v>
      </c>
      <c r="I19" s="10">
        <v>1713</v>
      </c>
      <c r="J19" s="10">
        <v>1600</v>
      </c>
      <c r="K19" s="10">
        <v>1738</v>
      </c>
      <c r="L19" s="10">
        <v>1600</v>
      </c>
      <c r="M19" s="10">
        <v>1657</v>
      </c>
      <c r="N19" s="11">
        <v>9600</v>
      </c>
      <c r="O19" s="11">
        <v>10110</v>
      </c>
      <c r="P19" s="9">
        <f t="shared" si="4"/>
        <v>5.3124999999999999E-2</v>
      </c>
    </row>
    <row r="20" spans="1:16" ht="20.100000000000001" customHeight="1" thickBot="1" x14ac:dyDescent="0.3">
      <c r="A20" s="7" t="s">
        <v>2</v>
      </c>
      <c r="B20" s="10">
        <f t="shared" ref="B20:I20" si="5">SUM(B18:B19)</f>
        <v>3100</v>
      </c>
      <c r="C20" s="10">
        <f t="shared" si="5"/>
        <v>3753</v>
      </c>
      <c r="D20" s="10">
        <f t="shared" si="5"/>
        <v>3100</v>
      </c>
      <c r="E20" s="10">
        <f t="shared" si="5"/>
        <v>3517</v>
      </c>
      <c r="F20" s="10">
        <f t="shared" si="5"/>
        <v>3100</v>
      </c>
      <c r="G20" s="10">
        <f t="shared" si="5"/>
        <v>3410</v>
      </c>
      <c r="H20" s="10">
        <f t="shared" si="5"/>
        <v>3100</v>
      </c>
      <c r="I20" s="10">
        <f t="shared" si="5"/>
        <v>3565</v>
      </c>
      <c r="J20" s="10">
        <f t="shared" ref="J20:K20" si="6">SUM(J18:J19)</f>
        <v>3100</v>
      </c>
      <c r="K20" s="10">
        <f t="shared" si="6"/>
        <v>3624</v>
      </c>
      <c r="L20" s="10">
        <f t="shared" ref="L20:M20" si="7">SUM(L18:L19)</f>
        <v>3100</v>
      </c>
      <c r="M20" s="10">
        <f t="shared" si="7"/>
        <v>3490</v>
      </c>
      <c r="N20" s="11">
        <f>SUM(N18:N19)</f>
        <v>18600</v>
      </c>
      <c r="O20" s="11">
        <f>SUM(O18:O19)</f>
        <v>21359</v>
      </c>
      <c r="P20" s="9">
        <f t="shared" si="4"/>
        <v>0.14833333333333334</v>
      </c>
    </row>
    <row r="21" spans="1:16" ht="20.100000000000001" customHeight="1" x14ac:dyDescent="0.25">
      <c r="A21" s="2"/>
    </row>
    <row r="22" spans="1:16" ht="20.100000000000001" customHeight="1" thickBot="1" x14ac:dyDescent="0.3">
      <c r="A22" s="33" t="s">
        <v>12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20.100000000000001" customHeight="1" thickBot="1" x14ac:dyDescent="0.3">
      <c r="A23" s="31"/>
      <c r="B23" s="25" t="s">
        <v>1</v>
      </c>
      <c r="C23" s="26"/>
      <c r="D23" s="25" t="s">
        <v>117</v>
      </c>
      <c r="E23" s="26"/>
      <c r="F23" s="25" t="s">
        <v>118</v>
      </c>
      <c r="G23" s="26"/>
      <c r="H23" s="25" t="s">
        <v>136</v>
      </c>
      <c r="I23" s="26"/>
      <c r="J23" s="25" t="s">
        <v>138</v>
      </c>
      <c r="K23" s="26"/>
      <c r="L23" s="25" t="s">
        <v>139</v>
      </c>
      <c r="M23" s="26"/>
      <c r="N23" s="25" t="s">
        <v>2</v>
      </c>
      <c r="O23" s="27"/>
      <c r="P23" s="26"/>
    </row>
    <row r="24" spans="1:16" ht="20.100000000000001" customHeight="1" thickBot="1" x14ac:dyDescent="0.3">
      <c r="A24" s="32"/>
      <c r="B24" s="6" t="s">
        <v>3</v>
      </c>
      <c r="C24" s="6" t="s">
        <v>4</v>
      </c>
      <c r="D24" s="6" t="s">
        <v>3</v>
      </c>
      <c r="E24" s="6" t="s">
        <v>4</v>
      </c>
      <c r="F24" s="18" t="s">
        <v>3</v>
      </c>
      <c r="G24" s="18" t="s">
        <v>4</v>
      </c>
      <c r="H24" s="18" t="s">
        <v>3</v>
      </c>
      <c r="I24" s="18" t="s">
        <v>4</v>
      </c>
      <c r="J24" s="18" t="s">
        <v>3</v>
      </c>
      <c r="K24" s="18" t="s">
        <v>4</v>
      </c>
      <c r="L24" s="18" t="s">
        <v>3</v>
      </c>
      <c r="M24" s="18" t="s">
        <v>4</v>
      </c>
      <c r="N24" s="6" t="s">
        <v>3</v>
      </c>
      <c r="O24" s="6" t="s">
        <v>4</v>
      </c>
      <c r="P24" s="6" t="s">
        <v>5</v>
      </c>
    </row>
    <row r="25" spans="1:16" ht="20.100000000000001" customHeight="1" thickBot="1" x14ac:dyDescent="0.3">
      <c r="A25" s="7" t="s">
        <v>13</v>
      </c>
      <c r="B25" s="8">
        <v>100</v>
      </c>
      <c r="C25" s="8">
        <v>105</v>
      </c>
      <c r="D25" s="8">
        <v>100</v>
      </c>
      <c r="E25" s="8">
        <v>107</v>
      </c>
      <c r="F25" s="8">
        <v>100</v>
      </c>
      <c r="G25" s="8">
        <v>115</v>
      </c>
      <c r="H25" s="8">
        <v>100</v>
      </c>
      <c r="I25" s="8">
        <v>116</v>
      </c>
      <c r="J25" s="8">
        <v>100</v>
      </c>
      <c r="K25" s="20">
        <v>120</v>
      </c>
      <c r="L25" s="8">
        <v>100</v>
      </c>
      <c r="M25" s="8">
        <v>81</v>
      </c>
      <c r="N25" s="11">
        <v>600</v>
      </c>
      <c r="O25" s="18">
        <v>644</v>
      </c>
      <c r="P25" s="9">
        <f t="shared" ref="P25:P26" si="8">(O25-N25)/N25</f>
        <v>7.3333333333333334E-2</v>
      </c>
    </row>
    <row r="26" spans="1:16" ht="20.100000000000001" customHeight="1" thickBot="1" x14ac:dyDescent="0.3">
      <c r="A26" s="7" t="s">
        <v>2</v>
      </c>
      <c r="B26" s="8">
        <f t="shared" ref="B26:G26" si="9">SUM(B25)</f>
        <v>100</v>
      </c>
      <c r="C26" s="8">
        <f t="shared" si="9"/>
        <v>105</v>
      </c>
      <c r="D26" s="8">
        <f t="shared" si="9"/>
        <v>100</v>
      </c>
      <c r="E26" s="8">
        <f t="shared" si="9"/>
        <v>107</v>
      </c>
      <c r="F26" s="8">
        <f t="shared" si="9"/>
        <v>100</v>
      </c>
      <c r="G26" s="8">
        <f t="shared" si="9"/>
        <v>115</v>
      </c>
      <c r="H26" s="8">
        <f t="shared" ref="H26:K26" si="10">SUM(H25)</f>
        <v>100</v>
      </c>
      <c r="I26" s="8">
        <f t="shared" si="10"/>
        <v>116</v>
      </c>
      <c r="J26" s="8">
        <f t="shared" si="10"/>
        <v>100</v>
      </c>
      <c r="K26" s="8">
        <f t="shared" si="10"/>
        <v>120</v>
      </c>
      <c r="L26" s="8">
        <f t="shared" ref="L26:M26" si="11">SUM(L25)</f>
        <v>100</v>
      </c>
      <c r="M26" s="8">
        <f t="shared" si="11"/>
        <v>81</v>
      </c>
      <c r="N26" s="11">
        <f>SUM(N24:N25)</f>
        <v>600</v>
      </c>
      <c r="O26" s="11">
        <f>SUM(O24:O25)</f>
        <v>644</v>
      </c>
      <c r="P26" s="9">
        <f t="shared" si="8"/>
        <v>7.3333333333333334E-2</v>
      </c>
    </row>
    <row r="27" spans="1:16" ht="20.100000000000001" customHeight="1" x14ac:dyDescent="0.25">
      <c r="A27" s="2"/>
    </row>
    <row r="28" spans="1:16" ht="20.100000000000001" customHeight="1" thickBot="1" x14ac:dyDescent="0.3">
      <c r="A28" s="33" t="s">
        <v>14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20.100000000000001" customHeight="1" thickBot="1" x14ac:dyDescent="0.3">
      <c r="A29" s="31"/>
      <c r="B29" s="25" t="s">
        <v>1</v>
      </c>
      <c r="C29" s="26"/>
      <c r="D29" s="25" t="s">
        <v>117</v>
      </c>
      <c r="E29" s="26"/>
      <c r="F29" s="25" t="s">
        <v>118</v>
      </c>
      <c r="G29" s="26"/>
      <c r="H29" s="25" t="s">
        <v>136</v>
      </c>
      <c r="I29" s="26"/>
      <c r="J29" s="25" t="s">
        <v>138</v>
      </c>
      <c r="K29" s="26"/>
      <c r="L29" s="25" t="s">
        <v>139</v>
      </c>
      <c r="M29" s="26"/>
      <c r="N29" s="25" t="s">
        <v>2</v>
      </c>
      <c r="O29" s="27"/>
      <c r="P29" s="26"/>
    </row>
    <row r="30" spans="1:16" ht="20.100000000000001" customHeight="1" thickBot="1" x14ac:dyDescent="0.3">
      <c r="A30" s="32"/>
      <c r="B30" s="6" t="s">
        <v>3</v>
      </c>
      <c r="C30" s="6" t="s">
        <v>4</v>
      </c>
      <c r="D30" s="6" t="s">
        <v>3</v>
      </c>
      <c r="E30" s="6" t="s">
        <v>4</v>
      </c>
      <c r="F30" s="18" t="s">
        <v>3</v>
      </c>
      <c r="G30" s="18" t="s">
        <v>4</v>
      </c>
      <c r="H30" s="18" t="s">
        <v>3</v>
      </c>
      <c r="I30" s="18" t="s">
        <v>4</v>
      </c>
      <c r="J30" s="18" t="s">
        <v>3</v>
      </c>
      <c r="K30" s="18" t="s">
        <v>4</v>
      </c>
      <c r="L30" s="18" t="s">
        <v>3</v>
      </c>
      <c r="M30" s="18" t="s">
        <v>4</v>
      </c>
      <c r="N30" s="6" t="s">
        <v>3</v>
      </c>
      <c r="O30" s="6" t="s">
        <v>4</v>
      </c>
      <c r="P30" s="6" t="s">
        <v>5</v>
      </c>
    </row>
    <row r="31" spans="1:16" ht="20.100000000000001" customHeight="1" thickBot="1" x14ac:dyDescent="0.3">
      <c r="A31" s="7" t="s">
        <v>15</v>
      </c>
      <c r="B31" s="8">
        <v>160</v>
      </c>
      <c r="C31" s="8">
        <v>170</v>
      </c>
      <c r="D31" s="8">
        <v>160</v>
      </c>
      <c r="E31" s="8">
        <v>180</v>
      </c>
      <c r="F31" s="8">
        <v>160</v>
      </c>
      <c r="G31" s="8">
        <v>139</v>
      </c>
      <c r="H31" s="8">
        <v>160</v>
      </c>
      <c r="I31" s="8">
        <v>156</v>
      </c>
      <c r="J31" s="8">
        <v>160</v>
      </c>
      <c r="K31" s="8">
        <v>158</v>
      </c>
      <c r="L31" s="8">
        <v>160</v>
      </c>
      <c r="M31" s="8">
        <v>157</v>
      </c>
      <c r="N31" s="11">
        <v>960</v>
      </c>
      <c r="O31" s="11">
        <v>960</v>
      </c>
      <c r="P31" s="9">
        <f t="shared" ref="P31:P32" si="12">(O31-N31)/N31</f>
        <v>0</v>
      </c>
    </row>
    <row r="32" spans="1:16" ht="20.100000000000001" customHeight="1" thickBot="1" x14ac:dyDescent="0.3">
      <c r="A32" s="7" t="s">
        <v>2</v>
      </c>
      <c r="B32" s="8">
        <f t="shared" ref="B32:K32" si="13">SUM(B31)</f>
        <v>160</v>
      </c>
      <c r="C32" s="8">
        <f t="shared" si="13"/>
        <v>170</v>
      </c>
      <c r="D32" s="8">
        <f t="shared" si="13"/>
        <v>160</v>
      </c>
      <c r="E32" s="8">
        <f t="shared" si="13"/>
        <v>180</v>
      </c>
      <c r="F32" s="8">
        <f t="shared" ref="F32" si="14">SUM(F31)</f>
        <v>160</v>
      </c>
      <c r="G32" s="8">
        <f t="shared" si="13"/>
        <v>139</v>
      </c>
      <c r="H32" s="8">
        <f t="shared" ref="H32:M32" si="15">SUM(H31)</f>
        <v>160</v>
      </c>
      <c r="I32" s="8">
        <f t="shared" si="13"/>
        <v>156</v>
      </c>
      <c r="J32" s="8">
        <f t="shared" si="13"/>
        <v>160</v>
      </c>
      <c r="K32" s="8">
        <f t="shared" si="13"/>
        <v>158</v>
      </c>
      <c r="L32" s="8">
        <f t="shared" si="15"/>
        <v>160</v>
      </c>
      <c r="M32" s="8">
        <f t="shared" si="15"/>
        <v>157</v>
      </c>
      <c r="N32" s="11">
        <f>SUM(N30:N31)</f>
        <v>960</v>
      </c>
      <c r="O32" s="11">
        <f>SUM(O30:O31)</f>
        <v>960</v>
      </c>
      <c r="P32" s="9">
        <f t="shared" si="12"/>
        <v>0</v>
      </c>
    </row>
    <row r="33" spans="1:16" ht="19.5" customHeight="1" x14ac:dyDescent="0.25">
      <c r="A33" s="2"/>
    </row>
    <row r="34" spans="1:16" ht="0.75" customHeight="1" thickBot="1" x14ac:dyDescent="0.3">
      <c r="A34" s="33" t="s">
        <v>34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9.5" hidden="1" customHeight="1" thickBot="1" x14ac:dyDescent="0.3">
      <c r="A35" s="31"/>
      <c r="B35" s="25" t="s">
        <v>1</v>
      </c>
      <c r="C35" s="2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5" t="s">
        <v>2</v>
      </c>
      <c r="O35" s="27"/>
      <c r="P35" s="26"/>
    </row>
    <row r="36" spans="1:16" ht="19.5" hidden="1" customHeight="1" x14ac:dyDescent="0.25">
      <c r="A36" s="32"/>
      <c r="B36" s="6" t="s">
        <v>3</v>
      </c>
      <c r="C36" s="6" t="s">
        <v>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 t="s">
        <v>3</v>
      </c>
      <c r="O36" s="6" t="s">
        <v>4</v>
      </c>
      <c r="P36" s="6" t="s">
        <v>5</v>
      </c>
    </row>
    <row r="37" spans="1:16" ht="19.5" hidden="1" customHeight="1" x14ac:dyDescent="0.25">
      <c r="A37" s="7" t="s">
        <v>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6"/>
      <c r="O37" s="6"/>
      <c r="P37" s="6"/>
    </row>
    <row r="38" spans="1:16" ht="19.5" hidden="1" customHeight="1" x14ac:dyDescent="0.25">
      <c r="A38" s="7" t="s">
        <v>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1"/>
      <c r="O38" s="11"/>
      <c r="P38" s="6"/>
    </row>
    <row r="39" spans="1:16" ht="19.5" hidden="1" customHeight="1" x14ac:dyDescent="0.25">
      <c r="A39" s="7" t="s">
        <v>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0"/>
      <c r="O39" s="10"/>
      <c r="P39" s="6"/>
    </row>
    <row r="40" spans="1:16" ht="19.5" customHeight="1" x14ac:dyDescent="0.25">
      <c r="A40" s="2"/>
    </row>
    <row r="41" spans="1:16" ht="19.5" customHeight="1" thickBot="1" x14ac:dyDescent="0.3">
      <c r="A41" s="33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20.100000000000001" customHeight="1" thickBot="1" x14ac:dyDescent="0.3">
      <c r="A42" s="31"/>
      <c r="B42" s="25" t="s">
        <v>1</v>
      </c>
      <c r="C42" s="26"/>
      <c r="D42" s="25" t="s">
        <v>117</v>
      </c>
      <c r="E42" s="26"/>
      <c r="F42" s="25" t="s">
        <v>118</v>
      </c>
      <c r="G42" s="26"/>
      <c r="H42" s="25" t="s">
        <v>136</v>
      </c>
      <c r="I42" s="26"/>
      <c r="J42" s="25" t="s">
        <v>138</v>
      </c>
      <c r="K42" s="26"/>
      <c r="L42" s="25" t="s">
        <v>139</v>
      </c>
      <c r="M42" s="26"/>
      <c r="N42" s="25" t="s">
        <v>2</v>
      </c>
      <c r="O42" s="27"/>
      <c r="P42" s="26"/>
    </row>
    <row r="43" spans="1:16" ht="19.5" customHeight="1" thickBot="1" x14ac:dyDescent="0.3">
      <c r="A43" s="32"/>
      <c r="B43" s="6" t="s">
        <v>3</v>
      </c>
      <c r="C43" s="6" t="s">
        <v>4</v>
      </c>
      <c r="D43" s="6" t="s">
        <v>3</v>
      </c>
      <c r="E43" s="6" t="s">
        <v>4</v>
      </c>
      <c r="F43" s="18" t="s">
        <v>3</v>
      </c>
      <c r="G43" s="18" t="s">
        <v>4</v>
      </c>
      <c r="H43" s="18" t="s">
        <v>3</v>
      </c>
      <c r="I43" s="18" t="s">
        <v>4</v>
      </c>
      <c r="J43" s="18" t="s">
        <v>3</v>
      </c>
      <c r="K43" s="18" t="s">
        <v>4</v>
      </c>
      <c r="L43" s="18" t="s">
        <v>3</v>
      </c>
      <c r="M43" s="18" t="s">
        <v>4</v>
      </c>
      <c r="N43" s="6" t="s">
        <v>3</v>
      </c>
      <c r="O43" s="6" t="s">
        <v>4</v>
      </c>
      <c r="P43" s="6" t="s">
        <v>5</v>
      </c>
    </row>
    <row r="44" spans="1:16" ht="19.5" hidden="1" customHeight="1" thickBot="1" x14ac:dyDescent="0.3">
      <c r="A44" s="7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6"/>
      <c r="O44" s="6"/>
      <c r="P44" s="6"/>
    </row>
    <row r="45" spans="1:16" ht="19.5" hidden="1" customHeight="1" thickBot="1" x14ac:dyDescent="0.3">
      <c r="A45" s="7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6"/>
      <c r="P45" s="6"/>
    </row>
    <row r="46" spans="1:16" ht="19.5" hidden="1" customHeight="1" thickBot="1" x14ac:dyDescent="0.3">
      <c r="A46" s="7" t="s">
        <v>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6"/>
      <c r="O46" s="6"/>
      <c r="P46" s="6"/>
    </row>
    <row r="47" spans="1:16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2">
        <v>0</v>
      </c>
    </row>
    <row r="48" spans="1:16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522</v>
      </c>
      <c r="F48" s="8">
        <v>450</v>
      </c>
      <c r="G48" s="8">
        <v>523</v>
      </c>
      <c r="H48" s="8">
        <v>450</v>
      </c>
      <c r="I48" s="8">
        <v>498</v>
      </c>
      <c r="J48" s="8">
        <v>450</v>
      </c>
      <c r="K48" s="8">
        <v>461</v>
      </c>
      <c r="L48" s="8">
        <v>450</v>
      </c>
      <c r="M48" s="8">
        <v>498</v>
      </c>
      <c r="N48" s="8">
        <v>2700</v>
      </c>
      <c r="O48" s="8">
        <v>3072</v>
      </c>
      <c r="P48" s="12">
        <f t="shared" ref="P48:P75" si="16">(O48-N48)/N48</f>
        <v>0.13777777777777778</v>
      </c>
    </row>
    <row r="49" spans="1:16" ht="19.5" hidden="1" customHeight="1" thickBot="1" x14ac:dyDescent="0.3">
      <c r="A49" s="7" t="s">
        <v>40</v>
      </c>
      <c r="B49" s="8"/>
      <c r="C49" s="8"/>
      <c r="D49" s="8"/>
      <c r="E49" s="8"/>
      <c r="F49" s="8"/>
      <c r="G49" s="8">
        <v>0</v>
      </c>
      <c r="H49" s="8"/>
      <c r="I49" s="8"/>
      <c r="J49" s="8"/>
      <c r="K49" s="8"/>
      <c r="L49" s="8"/>
      <c r="M49" s="8"/>
      <c r="N49" s="6">
        <v>0</v>
      </c>
      <c r="O49" s="6">
        <v>0</v>
      </c>
      <c r="P49" s="9" t="e">
        <f t="shared" si="16"/>
        <v>#DIV/0!</v>
      </c>
    </row>
    <row r="50" spans="1:16" ht="20.100000000000001" customHeight="1" thickBot="1" x14ac:dyDescent="0.3">
      <c r="A50" s="13" t="s">
        <v>24</v>
      </c>
      <c r="B50" s="6">
        <f t="shared" ref="B50:I50" si="17">SUM(B47:B49)</f>
        <v>450</v>
      </c>
      <c r="C50" s="6">
        <f t="shared" si="17"/>
        <v>570</v>
      </c>
      <c r="D50" s="6">
        <f t="shared" si="17"/>
        <v>450</v>
      </c>
      <c r="E50" s="6">
        <f t="shared" si="17"/>
        <v>522</v>
      </c>
      <c r="F50" s="6">
        <f t="shared" ref="F50" si="18">SUM(F47:F49)</f>
        <v>450</v>
      </c>
      <c r="G50" s="6">
        <f t="shared" si="17"/>
        <v>523</v>
      </c>
      <c r="H50" s="6">
        <f t="shared" ref="H50:L50" si="19">SUM(H47:H49)</f>
        <v>450</v>
      </c>
      <c r="I50" s="6">
        <f t="shared" si="17"/>
        <v>498</v>
      </c>
      <c r="J50" s="6">
        <f t="shared" ref="J50" si="20">SUM(J47:J49)</f>
        <v>450</v>
      </c>
      <c r="K50" s="6">
        <f t="shared" ref="K50:M50" si="21">SUM(K47:K49)</f>
        <v>461</v>
      </c>
      <c r="L50" s="6">
        <f t="shared" si="19"/>
        <v>450</v>
      </c>
      <c r="M50" s="6">
        <f t="shared" si="21"/>
        <v>498</v>
      </c>
      <c r="N50" s="11">
        <f>SUM(N48:N49)</f>
        <v>2700</v>
      </c>
      <c r="O50" s="11">
        <f>SUM(O48:O49)</f>
        <v>3072</v>
      </c>
      <c r="P50" s="9">
        <f t="shared" si="16"/>
        <v>0.13777777777777778</v>
      </c>
    </row>
    <row r="51" spans="1:16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16</v>
      </c>
      <c r="F51" s="8">
        <v>20</v>
      </c>
      <c r="G51" s="8">
        <v>10</v>
      </c>
      <c r="H51" s="8">
        <v>20</v>
      </c>
      <c r="I51" s="8">
        <v>20</v>
      </c>
      <c r="J51" s="8">
        <v>20</v>
      </c>
      <c r="K51" s="8">
        <v>18</v>
      </c>
      <c r="L51" s="8">
        <v>20</v>
      </c>
      <c r="M51" s="8">
        <v>21</v>
      </c>
      <c r="N51" s="8">
        <v>120</v>
      </c>
      <c r="O51" s="8">
        <v>106</v>
      </c>
      <c r="P51" s="12">
        <f t="shared" si="16"/>
        <v>-0.11666666666666667</v>
      </c>
    </row>
    <row r="52" spans="1:16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76</v>
      </c>
      <c r="F52" s="8">
        <v>80</v>
      </c>
      <c r="G52" s="8">
        <v>102</v>
      </c>
      <c r="H52" s="8">
        <v>80</v>
      </c>
      <c r="I52" s="8">
        <v>103</v>
      </c>
      <c r="J52" s="8">
        <v>80</v>
      </c>
      <c r="K52" s="8">
        <v>86</v>
      </c>
      <c r="L52" s="8">
        <v>80</v>
      </c>
      <c r="M52" s="8">
        <v>66</v>
      </c>
      <c r="N52" s="8">
        <v>480</v>
      </c>
      <c r="O52" s="8">
        <v>556</v>
      </c>
      <c r="P52" s="12">
        <f t="shared" si="16"/>
        <v>0.15833333333333333</v>
      </c>
    </row>
    <row r="53" spans="1:16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f>B53*4</f>
        <v>0</v>
      </c>
      <c r="O53" s="8">
        <f>G53+E53+C53+I53</f>
        <v>0</v>
      </c>
      <c r="P53" s="8">
        <f>H53+F53+D53+L53</f>
        <v>0</v>
      </c>
    </row>
    <row r="54" spans="1:16" ht="20.100000000000001" customHeight="1" thickBot="1" x14ac:dyDescent="0.3">
      <c r="A54" s="7" t="s">
        <v>29</v>
      </c>
      <c r="B54" s="8">
        <v>200</v>
      </c>
      <c r="C54" s="8">
        <v>229</v>
      </c>
      <c r="D54" s="8">
        <v>200</v>
      </c>
      <c r="E54" s="8">
        <v>208</v>
      </c>
      <c r="F54" s="8">
        <v>200</v>
      </c>
      <c r="G54" s="8">
        <v>128</v>
      </c>
      <c r="H54" s="8">
        <v>200</v>
      </c>
      <c r="I54" s="8">
        <v>251</v>
      </c>
      <c r="J54" s="8">
        <v>200</v>
      </c>
      <c r="K54" s="8">
        <v>236</v>
      </c>
      <c r="L54" s="8">
        <v>200</v>
      </c>
      <c r="M54" s="8">
        <v>150</v>
      </c>
      <c r="N54" s="8">
        <v>1200</v>
      </c>
      <c r="O54" s="8">
        <v>1202</v>
      </c>
      <c r="P54" s="12">
        <f t="shared" si="16"/>
        <v>1.6666666666666668E-3</v>
      </c>
    </row>
    <row r="55" spans="1:16" ht="18" customHeight="1" thickBot="1" x14ac:dyDescent="0.3">
      <c r="A55" s="13" t="s">
        <v>25</v>
      </c>
      <c r="B55" s="6">
        <f t="shared" ref="B55:I55" si="22">SUM(B51:B54)</f>
        <v>300</v>
      </c>
      <c r="C55" s="6">
        <f t="shared" si="22"/>
        <v>373</v>
      </c>
      <c r="D55" s="6">
        <f t="shared" si="22"/>
        <v>300</v>
      </c>
      <c r="E55" s="6">
        <f t="shared" si="22"/>
        <v>300</v>
      </c>
      <c r="F55" s="6">
        <f t="shared" ref="F55" si="23">SUM(F51:F54)</f>
        <v>300</v>
      </c>
      <c r="G55" s="6">
        <f t="shared" si="22"/>
        <v>240</v>
      </c>
      <c r="H55" s="6">
        <f t="shared" ref="H55:L55" si="24">SUM(H51:H54)</f>
        <v>300</v>
      </c>
      <c r="I55" s="6">
        <f t="shared" si="22"/>
        <v>374</v>
      </c>
      <c r="J55" s="6">
        <f t="shared" ref="J55" si="25">SUM(J51:J54)</f>
        <v>300</v>
      </c>
      <c r="K55" s="6">
        <f t="shared" ref="K55:M55" si="26">SUM(K51:K54)</f>
        <v>340</v>
      </c>
      <c r="L55" s="6">
        <f t="shared" si="24"/>
        <v>300</v>
      </c>
      <c r="M55" s="6">
        <f t="shared" si="26"/>
        <v>237</v>
      </c>
      <c r="N55" s="11">
        <f>SUM(N51:N54)</f>
        <v>1800</v>
      </c>
      <c r="O55" s="11">
        <f>SUM(O51:O54)</f>
        <v>1864</v>
      </c>
      <c r="P55" s="9">
        <f t="shared" si="16"/>
        <v>3.5555555555555556E-2</v>
      </c>
    </row>
    <row r="56" spans="1:16" ht="0.75" hidden="1" customHeight="1" thickBot="1" x14ac:dyDescent="0.3">
      <c r="A56" s="7" t="s">
        <v>41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6"/>
      <c r="O56" s="6"/>
      <c r="P56" s="9" t="e">
        <f t="shared" si="16"/>
        <v>#DIV/0!</v>
      </c>
    </row>
    <row r="57" spans="1:16" ht="19.5" hidden="1" customHeight="1" thickBot="1" x14ac:dyDescent="0.3">
      <c r="A57" s="7" t="s">
        <v>42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6"/>
      <c r="O57" s="6"/>
      <c r="P57" s="9" t="e">
        <f t="shared" si="16"/>
        <v>#DIV/0!</v>
      </c>
    </row>
    <row r="58" spans="1:16" ht="19.5" hidden="1" customHeight="1" thickBot="1" x14ac:dyDescent="0.3">
      <c r="A58" s="7" t="s">
        <v>43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6"/>
      <c r="O58" s="6"/>
      <c r="P58" s="9" t="e">
        <f t="shared" si="16"/>
        <v>#DIV/0!</v>
      </c>
    </row>
    <row r="59" spans="1:16" ht="19.5" hidden="1" customHeight="1" thickBot="1" x14ac:dyDescent="0.3">
      <c r="A59" s="13" t="s">
        <v>42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9" t="e">
        <f t="shared" si="16"/>
        <v>#DIV/0!</v>
      </c>
    </row>
    <row r="60" spans="1:16" ht="19.5" hidden="1" customHeight="1" thickBot="1" x14ac:dyDescent="0.3">
      <c r="A60" s="7" t="s">
        <v>44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6"/>
      <c r="O60" s="6"/>
      <c r="P60" s="9" t="e">
        <f t="shared" si="16"/>
        <v>#DIV/0!</v>
      </c>
    </row>
    <row r="61" spans="1:16" ht="19.5" hidden="1" customHeight="1" thickBot="1" x14ac:dyDescent="0.3">
      <c r="A61" s="7" t="s">
        <v>45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6"/>
      <c r="O61" s="6"/>
      <c r="P61" s="9" t="e">
        <f t="shared" si="16"/>
        <v>#DIV/0!</v>
      </c>
    </row>
    <row r="62" spans="1:16" ht="19.5" hidden="1" customHeight="1" thickBot="1" x14ac:dyDescent="0.3">
      <c r="A62" s="13" t="s">
        <v>46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9" t="e">
        <f t="shared" si="16"/>
        <v>#DIV/0!</v>
      </c>
    </row>
    <row r="63" spans="1:16" ht="19.5" hidden="1" customHeight="1" thickBot="1" x14ac:dyDescent="0.3">
      <c r="A63" s="7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6"/>
      <c r="O63" s="6"/>
      <c r="P63" s="9" t="e">
        <f t="shared" si="16"/>
        <v>#DIV/0!</v>
      </c>
    </row>
    <row r="64" spans="1:16" ht="19.5" hidden="1" customHeight="1" thickBot="1" x14ac:dyDescent="0.3">
      <c r="A64" s="7" t="s">
        <v>48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6"/>
      <c r="O64" s="6"/>
      <c r="P64" s="9" t="e">
        <f t="shared" si="16"/>
        <v>#DIV/0!</v>
      </c>
    </row>
    <row r="65" spans="1:16" ht="19.5" hidden="1" customHeight="1" thickBot="1" x14ac:dyDescent="0.3">
      <c r="A65" s="7" t="s">
        <v>49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6"/>
      <c r="O65" s="6"/>
      <c r="P65" s="9" t="e">
        <f t="shared" si="16"/>
        <v>#DIV/0!</v>
      </c>
    </row>
    <row r="66" spans="1:16" ht="19.5" hidden="1" customHeight="1" thickBot="1" x14ac:dyDescent="0.3">
      <c r="A66" s="7" t="s">
        <v>50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6"/>
      <c r="O66" s="6"/>
      <c r="P66" s="9" t="e">
        <f t="shared" si="16"/>
        <v>#DIV/0!</v>
      </c>
    </row>
    <row r="67" spans="1:16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44</v>
      </c>
      <c r="F67" s="8">
        <v>31</v>
      </c>
      <c r="G67" s="8">
        <v>45</v>
      </c>
      <c r="H67" s="8">
        <v>31</v>
      </c>
      <c r="I67" s="8">
        <v>24</v>
      </c>
      <c r="J67" s="8">
        <v>31</v>
      </c>
      <c r="K67" s="8">
        <v>29</v>
      </c>
      <c r="L67" s="8">
        <v>31</v>
      </c>
      <c r="M67" s="8">
        <v>41</v>
      </c>
      <c r="N67" s="8">
        <v>186</v>
      </c>
      <c r="O67" s="8">
        <v>229</v>
      </c>
      <c r="P67" s="12">
        <f t="shared" si="16"/>
        <v>0.23118279569892472</v>
      </c>
    </row>
    <row r="68" spans="1:16" ht="18" customHeight="1" thickBot="1" x14ac:dyDescent="0.3">
      <c r="A68" s="13" t="s">
        <v>52</v>
      </c>
      <c r="B68" s="6">
        <f t="shared" ref="B68:E68" si="27">SUM(B67)</f>
        <v>31</v>
      </c>
      <c r="C68" s="6">
        <f t="shared" si="27"/>
        <v>46</v>
      </c>
      <c r="D68" s="6">
        <f t="shared" si="27"/>
        <v>31</v>
      </c>
      <c r="E68" s="6">
        <f t="shared" si="27"/>
        <v>44</v>
      </c>
      <c r="F68" s="6">
        <f t="shared" ref="F68:G68" si="28">SUM(F67)</f>
        <v>31</v>
      </c>
      <c r="G68" s="6">
        <f t="shared" si="28"/>
        <v>45</v>
      </c>
      <c r="H68" s="6">
        <f t="shared" ref="H68:K68" si="29">SUM(H67)</f>
        <v>31</v>
      </c>
      <c r="I68" s="6">
        <f t="shared" si="29"/>
        <v>24</v>
      </c>
      <c r="J68" s="6">
        <f t="shared" si="29"/>
        <v>31</v>
      </c>
      <c r="K68" s="6">
        <f t="shared" si="29"/>
        <v>29</v>
      </c>
      <c r="L68" s="6">
        <f t="shared" ref="L68:M68" si="30">SUM(L67)</f>
        <v>31</v>
      </c>
      <c r="M68" s="6">
        <f t="shared" si="30"/>
        <v>41</v>
      </c>
      <c r="N68" s="11">
        <f>SUM(N64:N67)</f>
        <v>186</v>
      </c>
      <c r="O68" s="11">
        <f>SUM(O64:O67)</f>
        <v>229</v>
      </c>
      <c r="P68" s="9">
        <f t="shared" si="16"/>
        <v>0.23118279569892472</v>
      </c>
    </row>
    <row r="69" spans="1:16" ht="19.5" hidden="1" customHeight="1" thickBot="1" x14ac:dyDescent="0.3">
      <c r="A69" s="7" t="s">
        <v>53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6"/>
      <c r="O69" s="6"/>
      <c r="P69" s="9" t="e">
        <f t="shared" si="16"/>
        <v>#DIV/0!</v>
      </c>
    </row>
    <row r="70" spans="1:16" ht="19.5" hidden="1" customHeight="1" thickBot="1" x14ac:dyDescent="0.3">
      <c r="A70" s="7" t="s">
        <v>54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6"/>
      <c r="O70" s="6"/>
      <c r="P70" s="9" t="e">
        <f t="shared" si="16"/>
        <v>#DIV/0!</v>
      </c>
    </row>
    <row r="71" spans="1:16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213</v>
      </c>
      <c r="F71" s="8">
        <v>200</v>
      </c>
      <c r="G71" s="8">
        <v>234</v>
      </c>
      <c r="H71" s="8">
        <v>200</v>
      </c>
      <c r="I71" s="8">
        <v>200</v>
      </c>
      <c r="J71" s="8">
        <v>200</v>
      </c>
      <c r="K71" s="8">
        <v>197</v>
      </c>
      <c r="L71" s="8">
        <v>200</v>
      </c>
      <c r="M71" s="8">
        <v>240</v>
      </c>
      <c r="N71" s="8">
        <v>1200</v>
      </c>
      <c r="O71" s="8">
        <v>1272</v>
      </c>
      <c r="P71" s="12">
        <f t="shared" si="16"/>
        <v>0.06</v>
      </c>
    </row>
    <row r="72" spans="1:16" ht="19.5" hidden="1" customHeight="1" thickBot="1" x14ac:dyDescent="0.3">
      <c r="A72" s="7" t="s">
        <v>56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2" t="e">
        <f t="shared" si="16"/>
        <v>#DIV/0!</v>
      </c>
    </row>
    <row r="73" spans="1:16" ht="19.5" hidden="1" customHeight="1" thickBot="1" x14ac:dyDescent="0.3">
      <c r="A73" s="7" t="s">
        <v>57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2" t="e">
        <f t="shared" si="16"/>
        <v>#DIV/0!</v>
      </c>
    </row>
    <row r="74" spans="1:16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192</v>
      </c>
      <c r="F74" s="8">
        <v>140</v>
      </c>
      <c r="G74" s="8">
        <v>105</v>
      </c>
      <c r="H74" s="8">
        <v>140</v>
      </c>
      <c r="I74" s="8">
        <v>102</v>
      </c>
      <c r="J74" s="8">
        <v>140</v>
      </c>
      <c r="K74" s="8">
        <v>90</v>
      </c>
      <c r="L74" s="8">
        <v>140</v>
      </c>
      <c r="M74" s="8">
        <v>90</v>
      </c>
      <c r="N74" s="8">
        <v>840</v>
      </c>
      <c r="O74" s="8">
        <v>591</v>
      </c>
      <c r="P74" s="12">
        <f t="shared" si="16"/>
        <v>-0.29642857142857143</v>
      </c>
    </row>
    <row r="75" spans="1:16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22</v>
      </c>
      <c r="F75" s="8">
        <v>30</v>
      </c>
      <c r="G75" s="8">
        <v>22</v>
      </c>
      <c r="H75" s="8">
        <v>30</v>
      </c>
      <c r="I75" s="8">
        <v>22</v>
      </c>
      <c r="J75" s="8">
        <v>30</v>
      </c>
      <c r="K75" s="8">
        <v>21</v>
      </c>
      <c r="L75" s="8">
        <v>30</v>
      </c>
      <c r="M75" s="8">
        <v>2</v>
      </c>
      <c r="N75" s="8">
        <v>180</v>
      </c>
      <c r="O75" s="8">
        <v>132</v>
      </c>
      <c r="P75" s="12">
        <f t="shared" si="16"/>
        <v>-0.26666666666666666</v>
      </c>
    </row>
    <row r="76" spans="1:16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128</v>
      </c>
      <c r="F76" s="8">
        <v>70</v>
      </c>
      <c r="G76" s="8">
        <v>121</v>
      </c>
      <c r="H76" s="8">
        <v>70</v>
      </c>
      <c r="I76" s="8">
        <v>81</v>
      </c>
      <c r="J76" s="8">
        <v>70</v>
      </c>
      <c r="K76" s="8">
        <v>121</v>
      </c>
      <c r="L76" s="8">
        <v>70</v>
      </c>
      <c r="M76" s="8">
        <v>114</v>
      </c>
      <c r="N76" s="8">
        <v>420</v>
      </c>
      <c r="O76" s="8">
        <v>725</v>
      </c>
      <c r="P76" s="12">
        <f t="shared" ref="P76:P78" si="31">(O76-N76)/N76</f>
        <v>0.72619047619047616</v>
      </c>
    </row>
    <row r="77" spans="1:16" ht="19.5" hidden="1" customHeight="1" thickBot="1" x14ac:dyDescent="0.3">
      <c r="A77" s="7" t="s">
        <v>58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9" t="e">
        <f t="shared" si="31"/>
        <v>#DIV/0!</v>
      </c>
    </row>
    <row r="78" spans="1:16" ht="30.75" hidden="1" thickBot="1" x14ac:dyDescent="0.3">
      <c r="A78" s="7" t="s">
        <v>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9" t="e">
        <f t="shared" si="31"/>
        <v>#DIV/0!</v>
      </c>
    </row>
    <row r="79" spans="1:16" ht="15.75" thickBot="1" x14ac:dyDescent="0.3">
      <c r="A79" s="13" t="s">
        <v>16</v>
      </c>
      <c r="B79" s="6">
        <f t="shared" ref="B79:D79" si="32">SUM(B71:B78)</f>
        <v>440</v>
      </c>
      <c r="C79" s="6">
        <f t="shared" si="32"/>
        <v>403</v>
      </c>
      <c r="D79" s="6">
        <f t="shared" si="32"/>
        <v>440</v>
      </c>
      <c r="E79" s="6">
        <f t="shared" ref="E79" si="33">SUM(E71:E78)</f>
        <v>555</v>
      </c>
      <c r="F79" s="6">
        <f t="shared" ref="F79:G79" si="34">SUM(F71:F78)</f>
        <v>440</v>
      </c>
      <c r="G79" s="6">
        <f t="shared" si="34"/>
        <v>482</v>
      </c>
      <c r="H79" s="6">
        <f t="shared" ref="H79:K79" si="35">SUM(H71:H78)</f>
        <v>440</v>
      </c>
      <c r="I79" s="6">
        <f t="shared" si="35"/>
        <v>405</v>
      </c>
      <c r="J79" s="6">
        <f t="shared" si="35"/>
        <v>440</v>
      </c>
      <c r="K79" s="6">
        <f t="shared" si="35"/>
        <v>429</v>
      </c>
      <c r="L79" s="6">
        <f t="shared" ref="L79:M79" si="36">SUM(L71:L78)</f>
        <v>440</v>
      </c>
      <c r="M79" s="6">
        <f t="shared" si="36"/>
        <v>446</v>
      </c>
      <c r="N79" s="11">
        <f>SUM(N71:N78)</f>
        <v>2640</v>
      </c>
      <c r="O79" s="11">
        <f>SUM(O71:O78)</f>
        <v>2720</v>
      </c>
      <c r="P79" s="9">
        <f t="shared" ref="P79" si="37">(O79-N79)/N79</f>
        <v>3.0303030303030304E-2</v>
      </c>
    </row>
    <row r="80" spans="1:16" ht="15.75" thickBot="1" x14ac:dyDescent="0.3">
      <c r="A80" s="7" t="s">
        <v>60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ht="20.100000000000001" customHeight="1" thickBot="1" x14ac:dyDescent="0.3">
      <c r="A81" s="7" t="s">
        <v>2</v>
      </c>
      <c r="B81" s="6">
        <f t="shared" ref="B81:O81" si="38">B79+B68+B55+B50</f>
        <v>1221</v>
      </c>
      <c r="C81" s="6">
        <f t="shared" si="38"/>
        <v>1392</v>
      </c>
      <c r="D81" s="6">
        <f t="shared" si="38"/>
        <v>1221</v>
      </c>
      <c r="E81" s="6">
        <f t="shared" ref="E81" si="39">E79+E68+E55+E50</f>
        <v>1421</v>
      </c>
      <c r="F81" s="6">
        <f t="shared" ref="F81:G81" si="40">F79+F68+F55+F50</f>
        <v>1221</v>
      </c>
      <c r="G81" s="6">
        <f t="shared" si="40"/>
        <v>1290</v>
      </c>
      <c r="H81" s="6">
        <f t="shared" ref="H81:K81" si="41">H79+H68+H55+H50</f>
        <v>1221</v>
      </c>
      <c r="I81" s="6">
        <f t="shared" si="41"/>
        <v>1301</v>
      </c>
      <c r="J81" s="6">
        <f t="shared" si="41"/>
        <v>1221</v>
      </c>
      <c r="K81" s="6">
        <f t="shared" si="41"/>
        <v>1259</v>
      </c>
      <c r="L81" s="6">
        <f t="shared" ref="L81:M81" si="42">L79+L68+L55+L50</f>
        <v>1221</v>
      </c>
      <c r="M81" s="6">
        <f t="shared" si="42"/>
        <v>1222</v>
      </c>
      <c r="N81" s="6">
        <f t="shared" si="38"/>
        <v>7326</v>
      </c>
      <c r="O81" s="6">
        <f t="shared" si="38"/>
        <v>7885</v>
      </c>
      <c r="P81" s="9">
        <f t="shared" ref="P81" si="43">(O81-N81)/N81</f>
        <v>7.6303576303576301E-2</v>
      </c>
    </row>
    <row r="82" spans="1:16" ht="20.100000000000001" customHeight="1" x14ac:dyDescent="0.25">
      <c r="A82" s="2"/>
    </row>
    <row r="83" spans="1:16" ht="20.100000000000001" customHeight="1" thickBot="1" x14ac:dyDescent="0.3">
      <c r="A83" s="33" t="s">
        <v>17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ht="20.100000000000001" customHeight="1" thickBot="1" x14ac:dyDescent="0.3">
      <c r="A84" s="31"/>
      <c r="B84" s="25" t="s">
        <v>1</v>
      </c>
      <c r="C84" s="26"/>
      <c r="D84" s="25" t="s">
        <v>117</v>
      </c>
      <c r="E84" s="26"/>
      <c r="F84" s="25" t="s">
        <v>118</v>
      </c>
      <c r="G84" s="26"/>
      <c r="H84" s="25" t="s">
        <v>136</v>
      </c>
      <c r="I84" s="26"/>
      <c r="J84" s="25" t="s">
        <v>138</v>
      </c>
      <c r="K84" s="26"/>
      <c r="L84" s="25" t="s">
        <v>139</v>
      </c>
      <c r="M84" s="26"/>
      <c r="N84" s="25" t="s">
        <v>2</v>
      </c>
      <c r="O84" s="27"/>
      <c r="P84" s="26"/>
    </row>
    <row r="85" spans="1:16" ht="20.100000000000001" customHeight="1" thickBot="1" x14ac:dyDescent="0.3">
      <c r="A85" s="32"/>
      <c r="B85" s="6" t="s">
        <v>3</v>
      </c>
      <c r="C85" s="6" t="s">
        <v>4</v>
      </c>
      <c r="D85" s="6" t="s">
        <v>3</v>
      </c>
      <c r="E85" s="6" t="s">
        <v>4</v>
      </c>
      <c r="F85" s="18" t="s">
        <v>3</v>
      </c>
      <c r="G85" s="18" t="s">
        <v>4</v>
      </c>
      <c r="H85" s="18" t="s">
        <v>3</v>
      </c>
      <c r="I85" s="18" t="s">
        <v>4</v>
      </c>
      <c r="J85" s="18" t="s">
        <v>3</v>
      </c>
      <c r="K85" s="18" t="s">
        <v>4</v>
      </c>
      <c r="L85" s="18" t="s">
        <v>3</v>
      </c>
      <c r="M85" s="18" t="s">
        <v>4</v>
      </c>
      <c r="N85" s="6" t="s">
        <v>3</v>
      </c>
      <c r="O85" s="6" t="s">
        <v>4</v>
      </c>
      <c r="P85" s="6" t="s">
        <v>5</v>
      </c>
    </row>
    <row r="86" spans="1:16" ht="30.75" thickBot="1" x14ac:dyDescent="0.3">
      <c r="A86" s="7" t="s">
        <v>20</v>
      </c>
      <c r="B86" s="8">
        <v>552</v>
      </c>
      <c r="C86" s="8">
        <v>491</v>
      </c>
      <c r="D86" s="8">
        <v>552</v>
      </c>
      <c r="E86" s="8">
        <v>424</v>
      </c>
      <c r="F86" s="8">
        <v>552</v>
      </c>
      <c r="G86" s="8">
        <v>439</v>
      </c>
      <c r="H86" s="8">
        <v>552</v>
      </c>
      <c r="I86" s="8">
        <v>492</v>
      </c>
      <c r="J86" s="8">
        <v>552</v>
      </c>
      <c r="K86" s="8">
        <v>479</v>
      </c>
      <c r="L86" s="8">
        <v>552</v>
      </c>
      <c r="M86" s="8">
        <v>501</v>
      </c>
      <c r="N86" s="6">
        <v>3312</v>
      </c>
      <c r="O86" s="6">
        <v>2826</v>
      </c>
      <c r="P86" s="9">
        <f t="shared" ref="P86:P87" si="44">(O86-N86)/N86</f>
        <v>-0.14673913043478262</v>
      </c>
    </row>
    <row r="87" spans="1:16" ht="30" customHeight="1" thickBot="1" x14ac:dyDescent="0.3">
      <c r="A87" s="7" t="s">
        <v>21</v>
      </c>
      <c r="B87" s="8">
        <v>120</v>
      </c>
      <c r="C87" s="8">
        <v>136</v>
      </c>
      <c r="D87" s="8">
        <v>120</v>
      </c>
      <c r="E87" s="8">
        <v>134</v>
      </c>
      <c r="F87" s="8">
        <v>120</v>
      </c>
      <c r="G87" s="8">
        <v>149</v>
      </c>
      <c r="H87" s="8">
        <v>120</v>
      </c>
      <c r="I87" s="8">
        <v>136</v>
      </c>
      <c r="J87" s="8">
        <v>120</v>
      </c>
      <c r="K87" s="8">
        <v>152</v>
      </c>
      <c r="L87" s="8">
        <v>120</v>
      </c>
      <c r="M87" s="8">
        <v>143</v>
      </c>
      <c r="N87" s="6">
        <v>720</v>
      </c>
      <c r="O87" s="6">
        <v>850</v>
      </c>
      <c r="P87" s="9">
        <f t="shared" si="44"/>
        <v>0.18055555555555555</v>
      </c>
    </row>
    <row r="88" spans="1:16" ht="30.75" hidden="1" thickBot="1" x14ac:dyDescent="0.3">
      <c r="A88" s="7" t="s">
        <v>61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6"/>
      <c r="O88" s="6"/>
      <c r="P88" s="6"/>
    </row>
    <row r="89" spans="1:16" ht="30.75" hidden="1" thickBot="1" x14ac:dyDescent="0.3">
      <c r="A89" s="7" t="s">
        <v>62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6"/>
      <c r="O89" s="6"/>
      <c r="P89" s="6"/>
    </row>
    <row r="90" spans="1:16" ht="15.75" hidden="1" thickBot="1" x14ac:dyDescent="0.3">
      <c r="A90" s="7" t="s">
        <v>63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6"/>
      <c r="O90" s="6"/>
      <c r="P90" s="6"/>
    </row>
    <row r="91" spans="1:16" ht="30.75" hidden="1" thickBot="1" x14ac:dyDescent="0.3">
      <c r="A91" s="7" t="s">
        <v>64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6"/>
      <c r="O91" s="6"/>
      <c r="P91" s="6"/>
    </row>
    <row r="92" spans="1:16" ht="15.75" hidden="1" thickBot="1" x14ac:dyDescent="0.3">
      <c r="A92" s="7" t="s">
        <v>65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6"/>
      <c r="O92" s="6"/>
      <c r="P92" s="6"/>
    </row>
    <row r="93" spans="1:16" ht="19.5" hidden="1" customHeight="1" x14ac:dyDescent="0.25">
      <c r="A93" s="7" t="s">
        <v>66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6"/>
      <c r="O93" s="6"/>
      <c r="P93" s="6"/>
    </row>
    <row r="94" spans="1:16" ht="19.5" hidden="1" customHeight="1" x14ac:dyDescent="0.25">
      <c r="A94" s="7" t="s">
        <v>67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6"/>
      <c r="O94" s="6"/>
      <c r="P94" s="6"/>
    </row>
    <row r="95" spans="1:16" ht="20.100000000000001" customHeight="1" x14ac:dyDescent="0.25">
      <c r="A95" s="2"/>
    </row>
    <row r="96" spans="1:16" ht="0.75" customHeight="1" thickBot="1" x14ac:dyDescent="0.3">
      <c r="A96" s="33" t="s">
        <v>68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1:16" ht="19.5" hidden="1" customHeight="1" thickBot="1" x14ac:dyDescent="0.3">
      <c r="A97" s="31"/>
      <c r="B97" s="25" t="s">
        <v>1</v>
      </c>
      <c r="C97" s="2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25" t="s">
        <v>2</v>
      </c>
      <c r="O97" s="27"/>
      <c r="P97" s="26"/>
    </row>
    <row r="98" spans="1:16" ht="19.5" hidden="1" customHeight="1" x14ac:dyDescent="0.25">
      <c r="A98" s="32"/>
      <c r="B98" s="6" t="s">
        <v>3</v>
      </c>
      <c r="C98" s="6" t="s">
        <v>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 t="s">
        <v>3</v>
      </c>
      <c r="O98" s="6" t="s">
        <v>4</v>
      </c>
      <c r="P98" s="6" t="s">
        <v>5</v>
      </c>
    </row>
    <row r="99" spans="1:16" ht="19.5" hidden="1" customHeight="1" x14ac:dyDescent="0.25">
      <c r="A99" s="7" t="s">
        <v>69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6"/>
      <c r="O99" s="6"/>
      <c r="P99" s="6"/>
    </row>
    <row r="100" spans="1:16" ht="19.5" hidden="1" customHeight="1" x14ac:dyDescent="0.25">
      <c r="A100" s="7" t="s">
        <v>70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6"/>
      <c r="O100" s="6"/>
      <c r="P100" s="6"/>
    </row>
    <row r="101" spans="1:16" ht="19.5" hidden="1" customHeight="1" x14ac:dyDescent="0.25">
      <c r="A101" s="7" t="s">
        <v>2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"/>
    </row>
    <row r="102" spans="1:16" ht="18.75" customHeight="1" x14ac:dyDescent="0.25">
      <c r="A102" s="2"/>
    </row>
    <row r="103" spans="1:16" ht="19.5" hidden="1" customHeight="1" x14ac:dyDescent="0.25">
      <c r="A103" s="33" t="s">
        <v>71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6" ht="19.5" hidden="1" customHeight="1" x14ac:dyDescent="0.25">
      <c r="A104" s="31"/>
      <c r="B104" s="25" t="s">
        <v>1</v>
      </c>
      <c r="C104" s="2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25" t="s">
        <v>2</v>
      </c>
      <c r="O104" s="27"/>
      <c r="P104" s="26"/>
    </row>
    <row r="105" spans="1:16" ht="19.5" hidden="1" customHeight="1" x14ac:dyDescent="0.25">
      <c r="A105" s="32"/>
      <c r="B105" s="6" t="s">
        <v>3</v>
      </c>
      <c r="C105" s="6" t="s">
        <v>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 t="s">
        <v>3</v>
      </c>
      <c r="O105" s="6" t="s">
        <v>4</v>
      </c>
      <c r="P105" s="6" t="s">
        <v>5</v>
      </c>
    </row>
    <row r="106" spans="1:16" ht="19.5" hidden="1" customHeight="1" x14ac:dyDescent="0.25">
      <c r="A106" s="7" t="s">
        <v>6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6"/>
      <c r="O106" s="6"/>
      <c r="P106" s="6"/>
    </row>
    <row r="107" spans="1:16" ht="19.5" hidden="1" customHeight="1" x14ac:dyDescent="0.25">
      <c r="A107" s="7" t="s">
        <v>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6"/>
      <c r="O107" s="6"/>
      <c r="P107" s="6"/>
    </row>
    <row r="108" spans="1:16" ht="19.5" hidden="1" customHeight="1" x14ac:dyDescent="0.25">
      <c r="A108" s="7" t="s">
        <v>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6"/>
      <c r="O108" s="6"/>
      <c r="P108" s="6"/>
    </row>
    <row r="109" spans="1:16" ht="20.100000000000001" customHeight="1" x14ac:dyDescent="0.25">
      <c r="A109" s="2"/>
    </row>
    <row r="110" spans="1:16" ht="20.100000000000001" customHeight="1" thickBot="1" x14ac:dyDescent="0.3">
      <c r="A110" s="33" t="s">
        <v>19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ht="20.100000000000001" customHeight="1" thickBot="1" x14ac:dyDescent="0.3">
      <c r="A111" s="31"/>
      <c r="B111" s="25" t="s">
        <v>1</v>
      </c>
      <c r="C111" s="26"/>
      <c r="D111" s="25" t="s">
        <v>117</v>
      </c>
      <c r="E111" s="26"/>
      <c r="F111" s="25" t="s">
        <v>118</v>
      </c>
      <c r="G111" s="26"/>
      <c r="H111" s="25" t="s">
        <v>136</v>
      </c>
      <c r="I111" s="26"/>
      <c r="J111" s="25" t="s">
        <v>138</v>
      </c>
      <c r="K111" s="26"/>
      <c r="L111" s="25" t="s">
        <v>139</v>
      </c>
      <c r="M111" s="26"/>
      <c r="N111" s="25" t="s">
        <v>2</v>
      </c>
      <c r="O111" s="27"/>
      <c r="P111" s="26"/>
    </row>
    <row r="112" spans="1:16" ht="20.100000000000001" customHeight="1" thickBot="1" x14ac:dyDescent="0.3">
      <c r="A112" s="32"/>
      <c r="B112" s="6" t="s">
        <v>3</v>
      </c>
      <c r="C112" s="6" t="s">
        <v>4</v>
      </c>
      <c r="D112" s="6" t="s">
        <v>3</v>
      </c>
      <c r="E112" s="6" t="s">
        <v>4</v>
      </c>
      <c r="F112" s="18" t="s">
        <v>3</v>
      </c>
      <c r="G112" s="18" t="s">
        <v>4</v>
      </c>
      <c r="H112" s="18" t="s">
        <v>3</v>
      </c>
      <c r="I112" s="18" t="s">
        <v>4</v>
      </c>
      <c r="J112" s="18" t="s">
        <v>3</v>
      </c>
      <c r="K112" s="18" t="s">
        <v>4</v>
      </c>
      <c r="L112" s="18" t="s">
        <v>3</v>
      </c>
      <c r="M112" s="18" t="s">
        <v>4</v>
      </c>
      <c r="N112" s="6" t="s">
        <v>3</v>
      </c>
      <c r="O112" s="6" t="s">
        <v>4</v>
      </c>
      <c r="P112" s="6" t="s">
        <v>5</v>
      </c>
    </row>
    <row r="113" spans="1:16" ht="20.100000000000001" customHeight="1" thickBot="1" x14ac:dyDescent="0.3">
      <c r="A113" s="7" t="s">
        <v>10</v>
      </c>
      <c r="B113" s="8">
        <v>300</v>
      </c>
      <c r="C113" s="8">
        <v>312</v>
      </c>
      <c r="D113" s="8">
        <v>300</v>
      </c>
      <c r="E113" s="8">
        <v>336</v>
      </c>
      <c r="F113" s="8">
        <v>300</v>
      </c>
      <c r="G113" s="8">
        <v>348</v>
      </c>
      <c r="H113" s="8">
        <v>300</v>
      </c>
      <c r="I113" s="8">
        <v>336</v>
      </c>
      <c r="J113" s="8">
        <v>300</v>
      </c>
      <c r="K113" s="8">
        <v>402</v>
      </c>
      <c r="L113" s="8">
        <v>300</v>
      </c>
      <c r="M113" s="8">
        <v>375</v>
      </c>
      <c r="N113" s="6">
        <f>B113*6</f>
        <v>1800</v>
      </c>
      <c r="O113" s="6">
        <v>2109</v>
      </c>
      <c r="P113" s="9">
        <f t="shared" ref="P113" si="45">(O113-N113)/N113</f>
        <v>0.17166666666666666</v>
      </c>
    </row>
    <row r="114" spans="1:16" ht="20.100000000000001" customHeight="1" thickBot="1" x14ac:dyDescent="0.3">
      <c r="A114" s="7" t="s">
        <v>11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6"/>
      <c r="O114" s="6"/>
      <c r="P114" s="6"/>
    </row>
    <row r="115" spans="1:16" ht="14.25" customHeight="1" x14ac:dyDescent="0.25">
      <c r="A115" s="2"/>
    </row>
    <row r="116" spans="1:16" ht="15.75" hidden="1" thickBot="1" x14ac:dyDescent="0.3">
      <c r="A116" s="33" t="s">
        <v>72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ht="15.75" hidden="1" thickBot="1" x14ac:dyDescent="0.3">
      <c r="A117" s="31"/>
      <c r="B117" s="25" t="s">
        <v>1</v>
      </c>
      <c r="C117" s="2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25" t="s">
        <v>2</v>
      </c>
      <c r="O117" s="27"/>
      <c r="P117" s="26"/>
    </row>
    <row r="118" spans="1:16" ht="15.75" hidden="1" thickBot="1" x14ac:dyDescent="0.3">
      <c r="A118" s="32"/>
      <c r="B118" s="6" t="s">
        <v>3</v>
      </c>
      <c r="C118" s="6" t="s">
        <v>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 t="s">
        <v>3</v>
      </c>
      <c r="O118" s="6" t="s">
        <v>4</v>
      </c>
      <c r="P118" s="6" t="s">
        <v>5</v>
      </c>
    </row>
    <row r="119" spans="1:16" ht="15.75" hidden="1" thickBot="1" x14ac:dyDescent="0.3">
      <c r="A119" s="7" t="s">
        <v>73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6"/>
      <c r="O119" s="6"/>
      <c r="P119" s="6"/>
    </row>
    <row r="120" spans="1:16" ht="15.75" hidden="1" thickBot="1" x14ac:dyDescent="0.3">
      <c r="A120" s="7" t="s">
        <v>74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6"/>
      <c r="O120" s="6"/>
      <c r="P120" s="6"/>
    </row>
    <row r="121" spans="1:16" ht="15.75" hidden="1" thickBot="1" x14ac:dyDescent="0.3">
      <c r="A121" s="7" t="s">
        <v>75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6"/>
      <c r="O121" s="6"/>
      <c r="P121" s="6"/>
    </row>
    <row r="122" spans="1:16" ht="15.75" hidden="1" thickBot="1" x14ac:dyDescent="0.3">
      <c r="A122" s="7" t="s">
        <v>48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6"/>
      <c r="O122" s="6"/>
      <c r="P122" s="6"/>
    </row>
    <row r="123" spans="1:16" ht="15.75" hidden="1" thickBot="1" x14ac:dyDescent="0.3">
      <c r="A123" s="7" t="s">
        <v>76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6"/>
      <c r="O123" s="6"/>
      <c r="P123" s="6"/>
    </row>
    <row r="124" spans="1:16" ht="15.75" hidden="1" thickBot="1" x14ac:dyDescent="0.3">
      <c r="A124" s="7" t="s">
        <v>77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6"/>
      <c r="O124" s="6"/>
      <c r="P124" s="6"/>
    </row>
    <row r="125" spans="1:16" ht="15.75" hidden="1" thickBot="1" x14ac:dyDescent="0.3">
      <c r="A125" s="7" t="s">
        <v>78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6"/>
      <c r="O125" s="6"/>
      <c r="P125" s="6"/>
    </row>
    <row r="126" spans="1:16" ht="15.75" hidden="1" thickBot="1" x14ac:dyDescent="0.3">
      <c r="A126" s="7" t="s">
        <v>79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6"/>
      <c r="O126" s="6"/>
      <c r="P126" s="6"/>
    </row>
    <row r="127" spans="1:16" ht="15.75" hidden="1" thickBot="1" x14ac:dyDescent="0.3">
      <c r="A127" s="7" t="s">
        <v>80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6"/>
      <c r="O127" s="6"/>
      <c r="P127" s="6"/>
    </row>
    <row r="128" spans="1:16" ht="15.75" hidden="1" thickBot="1" x14ac:dyDescent="0.3">
      <c r="A128" s="7" t="s">
        <v>81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6"/>
      <c r="O128" s="6"/>
      <c r="P128" s="6"/>
    </row>
    <row r="129" spans="1:16" ht="15.75" hidden="1" thickBot="1" x14ac:dyDescent="0.3">
      <c r="A129" s="7" t="s">
        <v>82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6"/>
      <c r="O129" s="6"/>
      <c r="P129" s="6"/>
    </row>
    <row r="130" spans="1:16" ht="15.75" hidden="1" thickBot="1" x14ac:dyDescent="0.3">
      <c r="A130" s="7" t="s">
        <v>83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6"/>
      <c r="O130" s="6"/>
      <c r="P130" s="6"/>
    </row>
    <row r="131" spans="1:16" ht="15.75" hidden="1" thickBot="1" x14ac:dyDescent="0.3">
      <c r="A131" s="7" t="s">
        <v>84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6"/>
      <c r="O131" s="6"/>
      <c r="P131" s="6"/>
    </row>
    <row r="132" spans="1:16" ht="15.75" hidden="1" thickBot="1" x14ac:dyDescent="0.3">
      <c r="A132" s="7" t="s">
        <v>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6"/>
    </row>
    <row r="133" spans="1:16" hidden="1" x14ac:dyDescent="0.25">
      <c r="A133" s="2"/>
    </row>
    <row r="134" spans="1:16" ht="15" hidden="1" customHeight="1" thickBot="1" x14ac:dyDescent="0.3">
      <c r="A134" s="33" t="s">
        <v>85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ht="15.75" hidden="1" thickBot="1" x14ac:dyDescent="0.3">
      <c r="A135" s="31"/>
      <c r="B135" s="25" t="s">
        <v>1</v>
      </c>
      <c r="C135" s="2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25" t="s">
        <v>2</v>
      </c>
      <c r="O135" s="27"/>
      <c r="P135" s="26"/>
    </row>
    <row r="136" spans="1:16" ht="15.75" hidden="1" thickBot="1" x14ac:dyDescent="0.3">
      <c r="A136" s="32"/>
      <c r="B136" s="6" t="s">
        <v>3</v>
      </c>
      <c r="C136" s="6" t="s">
        <v>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 t="s">
        <v>3</v>
      </c>
      <c r="O136" s="6" t="s">
        <v>4</v>
      </c>
      <c r="P136" s="6" t="s">
        <v>5</v>
      </c>
    </row>
    <row r="137" spans="1:16" ht="15.75" hidden="1" thickBot="1" x14ac:dyDescent="0.3">
      <c r="A137" s="7" t="s">
        <v>86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75" hidden="1" thickBot="1" x14ac:dyDescent="0.3">
      <c r="A138" s="7" t="s">
        <v>87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6"/>
      <c r="O138" s="6"/>
      <c r="P138" s="6"/>
    </row>
    <row r="139" spans="1:16" ht="15.75" hidden="1" thickBot="1" x14ac:dyDescent="0.3">
      <c r="A139" s="7" t="s">
        <v>88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75" hidden="1" thickBot="1" x14ac:dyDescent="0.3">
      <c r="A140" s="7" t="s">
        <v>89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6"/>
      <c r="O140" s="6"/>
      <c r="P140" s="6"/>
    </row>
    <row r="141" spans="1:16" ht="15.75" hidden="1" thickBot="1" x14ac:dyDescent="0.3">
      <c r="A141" s="7" t="s">
        <v>90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6"/>
      <c r="O141" s="6"/>
      <c r="P141" s="6"/>
    </row>
    <row r="142" spans="1:16" ht="15.75" hidden="1" thickBot="1" x14ac:dyDescent="0.3">
      <c r="A142" s="7" t="s">
        <v>91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6"/>
      <c r="O142" s="6"/>
      <c r="P142" s="6"/>
    </row>
    <row r="143" spans="1:16" ht="15.75" hidden="1" thickBot="1" x14ac:dyDescent="0.3">
      <c r="A143" s="7" t="s">
        <v>92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6"/>
      <c r="O143" s="6"/>
      <c r="P143" s="6"/>
    </row>
    <row r="144" spans="1:16" ht="15.75" hidden="1" thickBot="1" x14ac:dyDescent="0.3">
      <c r="A144" s="7" t="s">
        <v>93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6"/>
      <c r="O144" s="6"/>
      <c r="P144" s="6"/>
    </row>
    <row r="145" spans="1:16" ht="15.75" hidden="1" thickBot="1" x14ac:dyDescent="0.3">
      <c r="A145" s="7" t="s">
        <v>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6"/>
      <c r="O145" s="6"/>
      <c r="P145" s="6"/>
    </row>
    <row r="146" spans="1:16" ht="30.75" hidden="1" thickBot="1" x14ac:dyDescent="0.3">
      <c r="A146" s="7" t="s">
        <v>95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6"/>
      <c r="O146" s="6"/>
      <c r="P146" s="6"/>
    </row>
    <row r="147" spans="1:16" ht="15.75" hidden="1" thickBot="1" x14ac:dyDescent="0.3">
      <c r="A147" s="7" t="s">
        <v>96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6"/>
      <c r="O147" s="6"/>
      <c r="P147" s="6"/>
    </row>
    <row r="148" spans="1:16" ht="15.75" hidden="1" thickBot="1" x14ac:dyDescent="0.3">
      <c r="A148" s="7" t="s">
        <v>97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6"/>
      <c r="O148" s="6"/>
      <c r="P148" s="6"/>
    </row>
    <row r="149" spans="1:16" ht="15.75" hidden="1" thickBot="1" x14ac:dyDescent="0.3">
      <c r="A149" s="7" t="s">
        <v>98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6"/>
      <c r="O149" s="6"/>
      <c r="P149" s="6"/>
    </row>
    <row r="150" spans="1:16" ht="15.75" hidden="1" thickBot="1" x14ac:dyDescent="0.3">
      <c r="A150" s="7" t="s">
        <v>99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75" hidden="1" thickBot="1" x14ac:dyDescent="0.3">
      <c r="A151" s="7" t="s">
        <v>100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6"/>
      <c r="O151" s="6"/>
      <c r="P151" s="6"/>
    </row>
    <row r="152" spans="1:16" ht="15.75" hidden="1" thickBot="1" x14ac:dyDescent="0.3">
      <c r="A152" s="7" t="s">
        <v>101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6"/>
      <c r="O152" s="6"/>
      <c r="P152" s="6"/>
    </row>
    <row r="153" spans="1:16" ht="30.75" hidden="1" thickBot="1" x14ac:dyDescent="0.3">
      <c r="A153" s="7" t="s">
        <v>102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6"/>
      <c r="O153" s="6"/>
      <c r="P153" s="6"/>
    </row>
    <row r="154" spans="1:16" ht="30.75" hidden="1" thickBot="1" x14ac:dyDescent="0.3">
      <c r="A154" s="7" t="s">
        <v>103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6"/>
      <c r="O154" s="6"/>
      <c r="P154" s="6"/>
    </row>
    <row r="155" spans="1:16" ht="15.75" hidden="1" thickBot="1" x14ac:dyDescent="0.3">
      <c r="A155" s="7" t="s">
        <v>104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6"/>
      <c r="O155" s="6"/>
      <c r="P155" s="6"/>
    </row>
    <row r="156" spans="1:16" ht="15.75" hidden="1" thickBot="1" x14ac:dyDescent="0.3">
      <c r="A156" s="7" t="s">
        <v>105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6"/>
      <c r="O156" s="6"/>
      <c r="P156" s="6"/>
    </row>
    <row r="157" spans="1:16" ht="15.75" hidden="1" thickBot="1" x14ac:dyDescent="0.3">
      <c r="A157" s="7" t="s">
        <v>2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6"/>
    </row>
    <row r="158" spans="1:16" hidden="1" x14ac:dyDescent="0.25">
      <c r="A158" s="2"/>
    </row>
    <row r="159" spans="1:16" ht="19.5" hidden="1" customHeight="1" thickBot="1" x14ac:dyDescent="0.3">
      <c r="A159" s="33" t="s">
        <v>106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ht="19.5" hidden="1" customHeight="1" thickBot="1" x14ac:dyDescent="0.3">
      <c r="A160" s="31"/>
      <c r="B160" s="25" t="s">
        <v>1</v>
      </c>
      <c r="C160" s="2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25" t="s">
        <v>2</v>
      </c>
      <c r="O160" s="27"/>
      <c r="P160" s="26"/>
    </row>
    <row r="161" spans="1:16" ht="19.5" hidden="1" customHeight="1" thickBot="1" x14ac:dyDescent="0.3">
      <c r="A161" s="32"/>
      <c r="B161" s="6" t="s">
        <v>3</v>
      </c>
      <c r="C161" s="6" t="s">
        <v>4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 t="s">
        <v>3</v>
      </c>
      <c r="O161" s="6" t="s">
        <v>4</v>
      </c>
      <c r="P161" s="6" t="s">
        <v>5</v>
      </c>
    </row>
    <row r="162" spans="1:16" ht="19.5" hidden="1" customHeight="1" thickBot="1" x14ac:dyDescent="0.3">
      <c r="A162" s="7" t="s">
        <v>107</v>
      </c>
      <c r="B162" s="8">
        <v>0</v>
      </c>
      <c r="C162" s="8">
        <v>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6">
        <v>0</v>
      </c>
      <c r="O162" s="6">
        <v>0</v>
      </c>
      <c r="P162" s="6">
        <v>0</v>
      </c>
    </row>
    <row r="163" spans="1:16" ht="19.5" hidden="1" customHeight="1" thickBot="1" x14ac:dyDescent="0.3">
      <c r="A163" s="7" t="s">
        <v>108</v>
      </c>
      <c r="B163" s="8">
        <v>0</v>
      </c>
      <c r="C163" s="8">
        <v>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6">
        <v>0</v>
      </c>
      <c r="O163" s="6">
        <v>0</v>
      </c>
      <c r="P163" s="6">
        <v>0</v>
      </c>
    </row>
    <row r="164" spans="1:16" ht="19.5" hidden="1" customHeight="1" thickBot="1" x14ac:dyDescent="0.3">
      <c r="A164" s="7" t="s">
        <v>109</v>
      </c>
      <c r="B164" s="8">
        <v>0</v>
      </c>
      <c r="C164" s="8">
        <v>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6">
        <v>0</v>
      </c>
      <c r="O164" s="6">
        <v>0</v>
      </c>
      <c r="P164" s="6">
        <v>0</v>
      </c>
    </row>
    <row r="165" spans="1:16" ht="19.5" hidden="1" customHeight="1" thickBot="1" x14ac:dyDescent="0.3">
      <c r="A165" s="7" t="s">
        <v>110</v>
      </c>
      <c r="B165" s="8">
        <v>0</v>
      </c>
      <c r="C165" s="8">
        <v>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6">
        <v>0</v>
      </c>
      <c r="O165" s="6">
        <v>0</v>
      </c>
      <c r="P165" s="6">
        <v>0</v>
      </c>
    </row>
    <row r="166" spans="1:16" ht="19.5" hidden="1" customHeight="1" thickBot="1" x14ac:dyDescent="0.3">
      <c r="A166" s="7" t="s">
        <v>111</v>
      </c>
      <c r="B166" s="8">
        <v>0</v>
      </c>
      <c r="C166" s="8">
        <v>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6">
        <v>0</v>
      </c>
      <c r="O166" s="6">
        <v>0</v>
      </c>
      <c r="P166" s="6">
        <v>0</v>
      </c>
    </row>
    <row r="167" spans="1:16" ht="19.5" hidden="1" customHeight="1" thickBot="1" x14ac:dyDescent="0.3">
      <c r="A167" s="7" t="s">
        <v>112</v>
      </c>
      <c r="B167" s="8">
        <v>0</v>
      </c>
      <c r="C167" s="8">
        <v>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6">
        <v>0</v>
      </c>
      <c r="O167" s="6">
        <v>0</v>
      </c>
      <c r="P167" s="6">
        <v>0</v>
      </c>
    </row>
    <row r="168" spans="1:16" ht="19.5" hidden="1" customHeight="1" thickBot="1" x14ac:dyDescent="0.3">
      <c r="A168" s="7" t="s">
        <v>113</v>
      </c>
      <c r="B168" s="8">
        <v>0</v>
      </c>
      <c r="C168" s="8">
        <v>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6">
        <v>0</v>
      </c>
      <c r="O168" s="6">
        <v>0</v>
      </c>
      <c r="P168" s="6">
        <v>0</v>
      </c>
    </row>
    <row r="169" spans="1:16" ht="19.5" hidden="1" customHeight="1" thickBot="1" x14ac:dyDescent="0.3">
      <c r="A169" s="7" t="s">
        <v>114</v>
      </c>
      <c r="B169" s="8">
        <v>0</v>
      </c>
      <c r="C169" s="8">
        <v>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6">
        <v>0</v>
      </c>
      <c r="O169" s="6">
        <v>0</v>
      </c>
      <c r="P169" s="6">
        <v>0</v>
      </c>
    </row>
    <row r="170" spans="1:16" ht="19.5" hidden="1" customHeight="1" thickBot="1" x14ac:dyDescent="0.3">
      <c r="A170" s="7" t="s">
        <v>115</v>
      </c>
      <c r="B170" s="8">
        <v>0</v>
      </c>
      <c r="C170" s="8">
        <v>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6">
        <v>0</v>
      </c>
      <c r="O170" s="6">
        <v>0</v>
      </c>
      <c r="P170" s="6">
        <v>0</v>
      </c>
    </row>
    <row r="171" spans="1:16" ht="19.5" hidden="1" customHeight="1" thickBot="1" x14ac:dyDescent="0.3">
      <c r="A171" s="7" t="s">
        <v>116</v>
      </c>
      <c r="B171" s="8">
        <v>0</v>
      </c>
      <c r="C171" s="8">
        <v>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6">
        <v>0</v>
      </c>
      <c r="O171" s="6">
        <v>0</v>
      </c>
      <c r="P171" s="6">
        <v>0</v>
      </c>
    </row>
    <row r="172" spans="1:16" ht="19.5" hidden="1" customHeight="1" thickBot="1" x14ac:dyDescent="0.3">
      <c r="A172" s="7" t="s">
        <v>2</v>
      </c>
      <c r="B172" s="8">
        <v>0</v>
      </c>
      <c r="C172" s="8">
        <v>0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>
        <v>0</v>
      </c>
      <c r="O172" s="8">
        <v>0</v>
      </c>
      <c r="P172" s="6">
        <v>0</v>
      </c>
    </row>
    <row r="173" spans="1:16" ht="15" customHeight="1" x14ac:dyDescent="0.25">
      <c r="A173" s="2"/>
    </row>
    <row r="174" spans="1:16" customFormat="1" ht="15.75" thickBot="1" x14ac:dyDescent="0.3">
      <c r="A174" s="22" t="s">
        <v>119</v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customFormat="1" ht="15" customHeight="1" thickBot="1" x14ac:dyDescent="0.3">
      <c r="A175" s="23"/>
      <c r="B175" s="25" t="s">
        <v>1</v>
      </c>
      <c r="C175" s="26"/>
      <c r="D175" s="25" t="s">
        <v>117</v>
      </c>
      <c r="E175" s="26"/>
      <c r="F175" s="25" t="s">
        <v>118</v>
      </c>
      <c r="G175" s="26"/>
      <c r="H175" s="25" t="s">
        <v>136</v>
      </c>
      <c r="I175" s="26"/>
      <c r="J175" s="25" t="s">
        <v>138</v>
      </c>
      <c r="K175" s="26"/>
      <c r="L175" s="25" t="s">
        <v>139</v>
      </c>
      <c r="M175" s="26"/>
      <c r="N175" s="25" t="s">
        <v>2</v>
      </c>
      <c r="O175" s="27"/>
      <c r="P175" s="26"/>
    </row>
    <row r="176" spans="1:16" customFormat="1" ht="15" customHeight="1" thickBot="1" x14ac:dyDescent="0.3">
      <c r="A176" s="24"/>
      <c r="B176" s="6" t="s">
        <v>3</v>
      </c>
      <c r="C176" s="6" t="s">
        <v>4</v>
      </c>
      <c r="D176" s="6" t="s">
        <v>3</v>
      </c>
      <c r="E176" s="6" t="s">
        <v>4</v>
      </c>
      <c r="F176" s="18" t="s">
        <v>3</v>
      </c>
      <c r="G176" s="18" t="s">
        <v>4</v>
      </c>
      <c r="H176" s="18" t="s">
        <v>3</v>
      </c>
      <c r="I176" s="18" t="s">
        <v>4</v>
      </c>
      <c r="J176" s="18" t="s">
        <v>3</v>
      </c>
      <c r="K176" s="18" t="s">
        <v>4</v>
      </c>
      <c r="L176" s="18" t="s">
        <v>3</v>
      </c>
      <c r="M176" s="18" t="s">
        <v>4</v>
      </c>
      <c r="N176" s="6" t="s">
        <v>3</v>
      </c>
      <c r="O176" s="6" t="s">
        <v>4</v>
      </c>
      <c r="P176" s="6" t="s">
        <v>5</v>
      </c>
    </row>
    <row r="177" spans="1:16" customFormat="1" ht="33.75" customHeight="1" thickBot="1" x14ac:dyDescent="0.3">
      <c r="A177" s="17" t="s">
        <v>120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8">
        <f t="shared" ref="N177:N179" si="46">D177+F177+H177+L177</f>
        <v>0</v>
      </c>
      <c r="O177" s="8">
        <f>G177+E177+C177+I177+M177</f>
        <v>0</v>
      </c>
      <c r="P177" s="12" t="e">
        <f t="shared" ref="P177" si="47">(O177-N177)/N177</f>
        <v>#DIV/0!</v>
      </c>
    </row>
    <row r="178" spans="1:16" customFormat="1" ht="50.25" customHeight="1" thickBot="1" x14ac:dyDescent="0.3">
      <c r="A178" s="17" t="s">
        <v>121</v>
      </c>
      <c r="B178" s="20">
        <v>0</v>
      </c>
      <c r="C178" s="20">
        <v>0</v>
      </c>
      <c r="D178" s="20">
        <v>0</v>
      </c>
      <c r="E178" s="20">
        <v>7</v>
      </c>
      <c r="F178" s="20">
        <v>0</v>
      </c>
      <c r="G178" s="20">
        <v>4</v>
      </c>
      <c r="H178" s="20">
        <v>0</v>
      </c>
      <c r="I178" s="20">
        <v>0</v>
      </c>
      <c r="J178" s="20">
        <v>0</v>
      </c>
      <c r="K178" s="20">
        <v>2</v>
      </c>
      <c r="L178" s="20">
        <v>0</v>
      </c>
      <c r="M178" s="20">
        <v>0</v>
      </c>
      <c r="N178" s="8">
        <f t="shared" si="46"/>
        <v>0</v>
      </c>
      <c r="O178" s="8">
        <f>G178+E178+C178+I178+M178+K178</f>
        <v>13</v>
      </c>
      <c r="P178" s="12" t="e">
        <f t="shared" ref="P178:P180" si="48">(O178-N178)/N178</f>
        <v>#DIV/0!</v>
      </c>
    </row>
    <row r="179" spans="1:16" customFormat="1" ht="51" customHeight="1" thickBot="1" x14ac:dyDescent="0.3">
      <c r="A179" s="17" t="s">
        <v>122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5</v>
      </c>
      <c r="H179" s="20">
        <v>0</v>
      </c>
      <c r="I179" s="20">
        <v>2</v>
      </c>
      <c r="J179" s="20">
        <v>0</v>
      </c>
      <c r="K179" s="20">
        <v>2</v>
      </c>
      <c r="L179" s="20">
        <v>0</v>
      </c>
      <c r="M179" s="20">
        <v>0</v>
      </c>
      <c r="N179" s="8">
        <f t="shared" si="46"/>
        <v>0</v>
      </c>
      <c r="O179" s="8">
        <f>G179+E179+C179+I179+M179+K179</f>
        <v>9</v>
      </c>
      <c r="P179" s="12" t="e">
        <f t="shared" si="48"/>
        <v>#DIV/0!</v>
      </c>
    </row>
    <row r="180" spans="1:16" customFormat="1" ht="51" customHeight="1" thickBot="1" x14ac:dyDescent="0.3">
      <c r="A180" s="17" t="s">
        <v>123</v>
      </c>
      <c r="B180" s="20">
        <v>0</v>
      </c>
      <c r="C180" s="20">
        <v>0</v>
      </c>
      <c r="D180" s="20">
        <v>20</v>
      </c>
      <c r="E180" s="20">
        <v>0</v>
      </c>
      <c r="F180" s="20">
        <v>20</v>
      </c>
      <c r="G180" s="20">
        <v>1</v>
      </c>
      <c r="H180" s="20">
        <v>20</v>
      </c>
      <c r="I180" s="20">
        <v>0</v>
      </c>
      <c r="J180" s="20">
        <v>20</v>
      </c>
      <c r="K180" s="20">
        <v>1</v>
      </c>
      <c r="L180" s="20">
        <v>20</v>
      </c>
      <c r="M180" s="20">
        <v>0</v>
      </c>
      <c r="N180" s="8">
        <f t="shared" ref="N180:N183" si="49">D180+F180+H180+J180+L180</f>
        <v>100</v>
      </c>
      <c r="O180" s="8">
        <f>G180+E180+C180+I180+M180+K180</f>
        <v>2</v>
      </c>
      <c r="P180" s="12">
        <f t="shared" si="48"/>
        <v>-0.98</v>
      </c>
    </row>
    <row r="181" spans="1:16" customFormat="1" ht="15.75" thickBot="1" x14ac:dyDescent="0.3">
      <c r="A181" s="17" t="s">
        <v>124</v>
      </c>
      <c r="B181" s="18">
        <v>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</row>
    <row r="182" spans="1:16" customFormat="1" ht="40.5" customHeight="1" thickBot="1" x14ac:dyDescent="0.3">
      <c r="A182" s="17" t="s">
        <v>125</v>
      </c>
      <c r="B182" s="20">
        <v>0</v>
      </c>
      <c r="C182" s="20">
        <v>0</v>
      </c>
      <c r="D182" s="20">
        <v>3</v>
      </c>
      <c r="E182" s="20">
        <v>0</v>
      </c>
      <c r="F182" s="20">
        <v>3</v>
      </c>
      <c r="G182" s="20">
        <v>6</v>
      </c>
      <c r="H182" s="20">
        <v>3</v>
      </c>
      <c r="I182" s="20">
        <v>0</v>
      </c>
      <c r="J182" s="20">
        <v>3</v>
      </c>
      <c r="K182" s="20">
        <v>0</v>
      </c>
      <c r="L182" s="20">
        <v>3</v>
      </c>
      <c r="M182" s="20">
        <v>2</v>
      </c>
      <c r="N182" s="8">
        <f t="shared" si="49"/>
        <v>15</v>
      </c>
      <c r="O182" s="8">
        <f>G182+E182+C182+I182+M182+K182</f>
        <v>8</v>
      </c>
      <c r="P182" s="12">
        <f>(O182-N182)/N182</f>
        <v>-0.46666666666666667</v>
      </c>
    </row>
    <row r="183" spans="1:16" customFormat="1" ht="36" customHeight="1" thickBot="1" x14ac:dyDescent="0.3">
      <c r="A183" s="17" t="s">
        <v>126</v>
      </c>
      <c r="B183" s="20">
        <v>0</v>
      </c>
      <c r="C183" s="20">
        <v>0</v>
      </c>
      <c r="D183" s="20">
        <v>3</v>
      </c>
      <c r="E183" s="20">
        <v>0</v>
      </c>
      <c r="F183" s="20">
        <v>3</v>
      </c>
      <c r="G183" s="20">
        <v>4</v>
      </c>
      <c r="H183" s="20">
        <v>3</v>
      </c>
      <c r="I183" s="20">
        <v>0</v>
      </c>
      <c r="J183" s="20">
        <v>3</v>
      </c>
      <c r="K183" s="20">
        <v>2</v>
      </c>
      <c r="L183" s="20">
        <v>3</v>
      </c>
      <c r="M183" s="20">
        <v>1</v>
      </c>
      <c r="N183" s="8">
        <f t="shared" si="49"/>
        <v>15</v>
      </c>
      <c r="O183" s="8">
        <f>G183+E183+C183+I183+M183+K183</f>
        <v>7</v>
      </c>
      <c r="P183" s="12">
        <f>(O183-N183)/N183</f>
        <v>-0.53333333333333333</v>
      </c>
    </row>
    <row r="184" spans="1:16" customFormat="1" ht="36.75" customHeight="1" thickBot="1" x14ac:dyDescent="0.3">
      <c r="A184" s="17" t="s">
        <v>127</v>
      </c>
      <c r="B184" s="20">
        <v>0</v>
      </c>
      <c r="C184" s="20">
        <v>0</v>
      </c>
      <c r="D184" s="20">
        <v>5</v>
      </c>
      <c r="E184" s="20">
        <v>0</v>
      </c>
      <c r="F184" s="20">
        <v>5</v>
      </c>
      <c r="G184" s="20">
        <v>0</v>
      </c>
      <c r="H184" s="20">
        <v>5</v>
      </c>
      <c r="I184" s="21">
        <v>0</v>
      </c>
      <c r="J184" s="20">
        <v>5</v>
      </c>
      <c r="K184" s="20">
        <v>0</v>
      </c>
      <c r="L184" s="20">
        <v>5</v>
      </c>
      <c r="M184" s="20">
        <v>0</v>
      </c>
      <c r="N184" s="8">
        <f t="shared" ref="N184" si="50">D184+F184+H184+J184+L184</f>
        <v>25</v>
      </c>
      <c r="O184" s="8">
        <f>G184+E184+C184+I184+M184+K184</f>
        <v>0</v>
      </c>
      <c r="P184" s="12">
        <f t="shared" ref="P184:P185" si="51">(O184-N184)/N184</f>
        <v>-1</v>
      </c>
    </row>
    <row r="185" spans="1:16" customFormat="1" ht="33.75" customHeight="1" thickBot="1" x14ac:dyDescent="0.3">
      <c r="A185" s="17" t="s">
        <v>128</v>
      </c>
      <c r="B185" s="20">
        <v>0</v>
      </c>
      <c r="C185" s="20">
        <v>0</v>
      </c>
      <c r="D185" s="20">
        <v>5</v>
      </c>
      <c r="E185" s="20">
        <v>0</v>
      </c>
      <c r="F185" s="20">
        <v>5</v>
      </c>
      <c r="G185" s="20">
        <v>2</v>
      </c>
      <c r="H185" s="20">
        <v>5</v>
      </c>
      <c r="I185" s="20">
        <v>1</v>
      </c>
      <c r="J185" s="20">
        <v>5</v>
      </c>
      <c r="K185" s="20">
        <v>3</v>
      </c>
      <c r="L185" s="20">
        <v>5</v>
      </c>
      <c r="M185" s="20">
        <v>0</v>
      </c>
      <c r="N185" s="8">
        <f t="shared" ref="N185" si="52">D185+F185+H185+J185+L185</f>
        <v>25</v>
      </c>
      <c r="O185" s="8">
        <f>G185+E185+C185+I185+M185+K185</f>
        <v>6</v>
      </c>
      <c r="P185" s="12">
        <f t="shared" si="51"/>
        <v>-0.76</v>
      </c>
    </row>
    <row r="186" spans="1:16" customFormat="1" ht="33.75" customHeight="1" thickBot="1" x14ac:dyDescent="0.3">
      <c r="A186" s="17" t="s">
        <v>129</v>
      </c>
      <c r="B186" s="18">
        <v>0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</row>
    <row r="187" spans="1:16" customFormat="1" ht="49.5" customHeight="1" thickBot="1" x14ac:dyDescent="0.3">
      <c r="A187" s="17" t="s">
        <v>130</v>
      </c>
      <c r="B187" s="20">
        <v>0</v>
      </c>
      <c r="C187" s="20">
        <v>0</v>
      </c>
      <c r="D187" s="20">
        <v>2</v>
      </c>
      <c r="E187" s="20">
        <v>0</v>
      </c>
      <c r="F187" s="20">
        <v>2</v>
      </c>
      <c r="G187" s="20">
        <v>6</v>
      </c>
      <c r="H187" s="20">
        <v>2</v>
      </c>
      <c r="I187" s="20">
        <v>0</v>
      </c>
      <c r="J187" s="20">
        <v>2</v>
      </c>
      <c r="K187" s="20">
        <v>5</v>
      </c>
      <c r="L187" s="20">
        <v>2</v>
      </c>
      <c r="M187" s="20">
        <v>5</v>
      </c>
      <c r="N187" s="8">
        <f t="shared" ref="N187:N188" si="53">D187+F187+H187+J187+L187</f>
        <v>10</v>
      </c>
      <c r="O187" s="8">
        <f>G187+E187+C187+I187+M187+K187</f>
        <v>16</v>
      </c>
      <c r="P187" s="12">
        <f t="shared" ref="P187:P188" si="54">(O187-N187)/N187</f>
        <v>0.6</v>
      </c>
    </row>
    <row r="188" spans="1:16" customFormat="1" ht="49.5" customHeight="1" thickBot="1" x14ac:dyDescent="0.3">
      <c r="A188" s="17" t="s">
        <v>137</v>
      </c>
      <c r="B188" s="20">
        <v>0</v>
      </c>
      <c r="C188" s="20">
        <v>0</v>
      </c>
      <c r="D188" s="20">
        <v>2</v>
      </c>
      <c r="E188" s="20">
        <v>0</v>
      </c>
      <c r="F188" s="20">
        <v>2</v>
      </c>
      <c r="G188" s="20">
        <v>0</v>
      </c>
      <c r="H188" s="20">
        <v>2</v>
      </c>
      <c r="I188" s="20">
        <v>0</v>
      </c>
      <c r="J188" s="20">
        <v>2</v>
      </c>
      <c r="K188" s="20">
        <v>1</v>
      </c>
      <c r="L188" s="20">
        <v>2</v>
      </c>
      <c r="M188" s="20">
        <v>0</v>
      </c>
      <c r="N188" s="8">
        <f t="shared" si="53"/>
        <v>10</v>
      </c>
      <c r="O188" s="8">
        <f>G188+E188+C188+I188+M188+K188</f>
        <v>1</v>
      </c>
      <c r="P188" s="12">
        <f t="shared" si="54"/>
        <v>-0.9</v>
      </c>
    </row>
    <row r="189" spans="1:16" customFormat="1" ht="22.5" customHeight="1" thickBot="1" x14ac:dyDescent="0.3">
      <c r="A189" s="17" t="s">
        <v>131</v>
      </c>
      <c r="B189" s="18">
        <v>0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</row>
    <row r="190" spans="1:16" customFormat="1" ht="30" customHeight="1" thickBot="1" x14ac:dyDescent="0.3">
      <c r="A190" s="17" t="s">
        <v>132</v>
      </c>
      <c r="B190" s="20">
        <v>0</v>
      </c>
      <c r="C190" s="20">
        <v>0</v>
      </c>
      <c r="D190" s="20">
        <v>20</v>
      </c>
      <c r="E190" s="20">
        <v>0</v>
      </c>
      <c r="F190" s="20">
        <v>20</v>
      </c>
      <c r="G190" s="20">
        <v>25</v>
      </c>
      <c r="H190" s="20">
        <v>20</v>
      </c>
      <c r="I190" s="20">
        <v>8</v>
      </c>
      <c r="J190" s="20">
        <v>20</v>
      </c>
      <c r="K190" s="20">
        <v>11</v>
      </c>
      <c r="L190" s="20">
        <v>20</v>
      </c>
      <c r="M190" s="20">
        <v>20</v>
      </c>
      <c r="N190" s="8">
        <f t="shared" ref="N190" si="55">D190+F190+H190+J190+L190</f>
        <v>100</v>
      </c>
      <c r="O190" s="8">
        <f>G190+E190+C190+I190+M190+K190</f>
        <v>64</v>
      </c>
      <c r="P190" s="12">
        <f t="shared" ref="P190" si="56">(O190-N190)/N190</f>
        <v>-0.36</v>
      </c>
    </row>
    <row r="191" spans="1:16" customFormat="1" ht="22.5" customHeight="1" thickBot="1" x14ac:dyDescent="0.3">
      <c r="A191" s="17" t="s">
        <v>133</v>
      </c>
      <c r="B191" s="18">
        <v>0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</row>
    <row r="192" spans="1:16" customFormat="1" ht="34.5" customHeight="1" thickBot="1" x14ac:dyDescent="0.3">
      <c r="A192" s="17" t="s">
        <v>134</v>
      </c>
      <c r="B192" s="20">
        <v>0</v>
      </c>
      <c r="C192" s="20">
        <v>0</v>
      </c>
      <c r="D192" s="20">
        <v>20</v>
      </c>
      <c r="E192" s="20">
        <v>0</v>
      </c>
      <c r="F192" s="20">
        <v>20</v>
      </c>
      <c r="G192" s="20">
        <v>22</v>
      </c>
      <c r="H192" s="20">
        <v>20</v>
      </c>
      <c r="I192" s="20">
        <v>6</v>
      </c>
      <c r="J192" s="20">
        <v>20</v>
      </c>
      <c r="K192" s="20">
        <v>38</v>
      </c>
      <c r="L192" s="20">
        <v>20</v>
      </c>
      <c r="M192" s="20">
        <v>30</v>
      </c>
      <c r="N192" s="8">
        <f t="shared" ref="N192" si="57">D192+F192+H192+J192+L192</f>
        <v>100</v>
      </c>
      <c r="O192" s="8">
        <f>G192+E192+C192+I192+M192+K192</f>
        <v>96</v>
      </c>
      <c r="P192" s="12">
        <f t="shared" ref="P192:P194" si="58">(O192-N192)/N192</f>
        <v>-0.04</v>
      </c>
    </row>
    <row r="193" spans="1:16" customFormat="1" ht="22.5" customHeight="1" thickBot="1" x14ac:dyDescent="0.3">
      <c r="A193" s="17" t="s">
        <v>135</v>
      </c>
      <c r="B193" s="18">
        <v>0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/>
      <c r="I193" s="18"/>
      <c r="J193" s="18"/>
      <c r="K193" s="18"/>
      <c r="L193" s="18"/>
      <c r="M193" s="18"/>
      <c r="N193" s="18">
        <v>0</v>
      </c>
      <c r="O193" s="18">
        <v>0</v>
      </c>
      <c r="P193" s="18">
        <v>0</v>
      </c>
    </row>
    <row r="194" spans="1:16" customFormat="1" ht="24" customHeight="1" thickBot="1" x14ac:dyDescent="0.3">
      <c r="A194" s="17" t="s">
        <v>2</v>
      </c>
      <c r="B194" s="20">
        <v>0</v>
      </c>
      <c r="C194" s="20">
        <v>0</v>
      </c>
      <c r="D194" s="20">
        <v>80</v>
      </c>
      <c r="E194" s="20">
        <f>SUM(E177:E193)</f>
        <v>7</v>
      </c>
      <c r="F194" s="20">
        <v>80</v>
      </c>
      <c r="G194" s="20">
        <f t="shared" ref="G194:O194" si="59">SUM(G177:G193)</f>
        <v>75</v>
      </c>
      <c r="H194" s="20">
        <f t="shared" si="59"/>
        <v>80</v>
      </c>
      <c r="I194" s="20">
        <f t="shared" si="59"/>
        <v>17</v>
      </c>
      <c r="J194" s="20">
        <f t="shared" ref="J194" si="60">SUM(J177:J193)</f>
        <v>80</v>
      </c>
      <c r="K194" s="20">
        <f t="shared" ref="K194" si="61">SUM(K177:K193)</f>
        <v>65</v>
      </c>
      <c r="L194" s="20">
        <f t="shared" si="59"/>
        <v>80</v>
      </c>
      <c r="M194" s="20">
        <f t="shared" si="59"/>
        <v>58</v>
      </c>
      <c r="N194" s="20">
        <f t="shared" si="59"/>
        <v>400</v>
      </c>
      <c r="O194" s="20">
        <f t="shared" si="59"/>
        <v>222</v>
      </c>
      <c r="P194" s="9">
        <f t="shared" si="58"/>
        <v>-0.44500000000000001</v>
      </c>
    </row>
    <row r="196" spans="1:16" x14ac:dyDescent="0.25">
      <c r="A196" s="14" t="s">
        <v>18</v>
      </c>
    </row>
  </sheetData>
  <mergeCells count="98">
    <mergeCell ref="N160:P160"/>
    <mergeCell ref="N135:P135"/>
    <mergeCell ref="A159:P159"/>
    <mergeCell ref="A160:A161"/>
    <mergeCell ref="B160:C160"/>
    <mergeCell ref="A135:A136"/>
    <mergeCell ref="B135:C135"/>
    <mergeCell ref="N117:P117"/>
    <mergeCell ref="A134:P134"/>
    <mergeCell ref="A116:P116"/>
    <mergeCell ref="A117:A118"/>
    <mergeCell ref="B117:C117"/>
    <mergeCell ref="N111:P111"/>
    <mergeCell ref="N104:P104"/>
    <mergeCell ref="A110:P110"/>
    <mergeCell ref="A111:A112"/>
    <mergeCell ref="B111:C111"/>
    <mergeCell ref="D111:E111"/>
    <mergeCell ref="F111:G111"/>
    <mergeCell ref="H111:I111"/>
    <mergeCell ref="L111:M111"/>
    <mergeCell ref="J111:K111"/>
    <mergeCell ref="N97:P97"/>
    <mergeCell ref="A103:P103"/>
    <mergeCell ref="A104:A105"/>
    <mergeCell ref="B104:C104"/>
    <mergeCell ref="A97:A98"/>
    <mergeCell ref="B97:C97"/>
    <mergeCell ref="N84:P84"/>
    <mergeCell ref="A96:P96"/>
    <mergeCell ref="A83:P83"/>
    <mergeCell ref="A84:A85"/>
    <mergeCell ref="B84:C84"/>
    <mergeCell ref="D84:E84"/>
    <mergeCell ref="F84:G84"/>
    <mergeCell ref="H84:I84"/>
    <mergeCell ref="L84:M84"/>
    <mergeCell ref="J84:K84"/>
    <mergeCell ref="N42:P42"/>
    <mergeCell ref="N35:P35"/>
    <mergeCell ref="A41:P41"/>
    <mergeCell ref="A42:A43"/>
    <mergeCell ref="B42:C42"/>
    <mergeCell ref="D42:E42"/>
    <mergeCell ref="F42:G42"/>
    <mergeCell ref="H42:I42"/>
    <mergeCell ref="L42:M42"/>
    <mergeCell ref="J42:K42"/>
    <mergeCell ref="N29:P29"/>
    <mergeCell ref="A34:P34"/>
    <mergeCell ref="A35:A36"/>
    <mergeCell ref="B35:C35"/>
    <mergeCell ref="A29:A30"/>
    <mergeCell ref="B29:C29"/>
    <mergeCell ref="D29:E29"/>
    <mergeCell ref="F29:G29"/>
    <mergeCell ref="H29:I29"/>
    <mergeCell ref="L29:M29"/>
    <mergeCell ref="J29:K29"/>
    <mergeCell ref="N23:P23"/>
    <mergeCell ref="A28:P28"/>
    <mergeCell ref="A22:P22"/>
    <mergeCell ref="A23:A24"/>
    <mergeCell ref="B23:C23"/>
    <mergeCell ref="D23:E23"/>
    <mergeCell ref="F23:G23"/>
    <mergeCell ref="H23:I23"/>
    <mergeCell ref="L23:M23"/>
    <mergeCell ref="J23:K23"/>
    <mergeCell ref="N16:P16"/>
    <mergeCell ref="N8:P8"/>
    <mergeCell ref="A15:P15"/>
    <mergeCell ref="A16:A17"/>
    <mergeCell ref="B16:C16"/>
    <mergeCell ref="D8:E8"/>
    <mergeCell ref="D16:E16"/>
    <mergeCell ref="F16:G16"/>
    <mergeCell ref="H8:I8"/>
    <mergeCell ref="H16:I16"/>
    <mergeCell ref="L16:M16"/>
    <mergeCell ref="J8:K8"/>
    <mergeCell ref="J16:K16"/>
    <mergeCell ref="A4:P4"/>
    <mergeCell ref="A5:P5"/>
    <mergeCell ref="A6:C6"/>
    <mergeCell ref="A8:A9"/>
    <mergeCell ref="B8:C8"/>
    <mergeCell ref="F8:G8"/>
    <mergeCell ref="L8:M8"/>
    <mergeCell ref="A174:P174"/>
    <mergeCell ref="A175:A176"/>
    <mergeCell ref="B175:C175"/>
    <mergeCell ref="D175:E175"/>
    <mergeCell ref="F175:G175"/>
    <mergeCell ref="N175:P175"/>
    <mergeCell ref="H175:I175"/>
    <mergeCell ref="L175:M175"/>
    <mergeCell ref="J175:K175"/>
  </mergeCells>
  <pageMargins left="0.39370078740157483" right="0.39370078740157483" top="0.19685039370078741" bottom="0.11811023622047245" header="0" footer="0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2025-06-12T10:48:25Z</cp:lastPrinted>
  <dcterms:created xsi:type="dcterms:W3CDTF">2020-12-14T19:05:34Z</dcterms:created>
  <dcterms:modified xsi:type="dcterms:W3CDTF">2025-07-11T18:06:30Z</dcterms:modified>
</cp:coreProperties>
</file>