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5\1. Atividades e Resultados - Planilha de Produção\"/>
    </mc:Choice>
  </mc:AlternateContent>
  <xr:revisionPtr revIDLastSave="0" documentId="13_ncr:1_{1C64280E-7972-441B-BC95-0D23BB55ED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 20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93" i="7" l="1"/>
  <c r="U194" i="7" s="1"/>
  <c r="T193" i="7"/>
  <c r="U191" i="7"/>
  <c r="T191" i="7"/>
  <c r="T194" i="7" s="1"/>
  <c r="U189" i="7"/>
  <c r="T189" i="7"/>
  <c r="U186" i="7"/>
  <c r="T186" i="7"/>
  <c r="U181" i="7"/>
  <c r="T181" i="7"/>
  <c r="U79" i="7"/>
  <c r="U81" i="7" s="1"/>
  <c r="T79" i="7"/>
  <c r="T81" i="7" s="1"/>
  <c r="U68" i="7"/>
  <c r="T68" i="7"/>
  <c r="U55" i="7"/>
  <c r="T55" i="7"/>
  <c r="U50" i="7"/>
  <c r="T50" i="7"/>
  <c r="U32" i="7"/>
  <c r="T32" i="7"/>
  <c r="U26" i="7"/>
  <c r="T26" i="7"/>
  <c r="U20" i="7"/>
  <c r="T20" i="7"/>
  <c r="U13" i="7"/>
  <c r="T13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V79" i="7"/>
  <c r="V81" i="7" s="1"/>
  <c r="W79" i="7"/>
  <c r="X79" i="7"/>
  <c r="Y79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V55" i="7"/>
  <c r="W55" i="7"/>
  <c r="X55" i="7"/>
  <c r="Y55" i="7"/>
  <c r="X50" i="7"/>
  <c r="Y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R81" i="7" s="1"/>
  <c r="S50" i="7"/>
  <c r="S81" i="7" s="1"/>
  <c r="V50" i="7"/>
  <c r="W50" i="7"/>
  <c r="S193" i="7"/>
  <c r="R193" i="7"/>
  <c r="S191" i="7"/>
  <c r="R191" i="7"/>
  <c r="S189" i="7"/>
  <c r="R189" i="7"/>
  <c r="S186" i="7"/>
  <c r="R186" i="7"/>
  <c r="S181" i="7"/>
  <c r="R181" i="7"/>
  <c r="S68" i="7"/>
  <c r="R68" i="7"/>
  <c r="S32" i="7"/>
  <c r="R32" i="7"/>
  <c r="S26" i="7"/>
  <c r="R26" i="7"/>
  <c r="S20" i="7"/>
  <c r="R20" i="7"/>
  <c r="S13" i="7"/>
  <c r="R13" i="7"/>
  <c r="V193" i="7"/>
  <c r="W193" i="7"/>
  <c r="V191" i="7"/>
  <c r="W191" i="7"/>
  <c r="V189" i="7"/>
  <c r="W189" i="7"/>
  <c r="X189" i="7"/>
  <c r="Y189" i="7"/>
  <c r="Z185" i="7"/>
  <c r="V186" i="7"/>
  <c r="W186" i="7"/>
  <c r="X186" i="7"/>
  <c r="Y186" i="7"/>
  <c r="V181" i="7"/>
  <c r="W181" i="7"/>
  <c r="Z74" i="7"/>
  <c r="Z75" i="7"/>
  <c r="Z76" i="7"/>
  <c r="V68" i="7"/>
  <c r="W68" i="7"/>
  <c r="V32" i="7"/>
  <c r="W32" i="7"/>
  <c r="V26" i="7"/>
  <c r="W26" i="7"/>
  <c r="V20" i="7"/>
  <c r="W20" i="7"/>
  <c r="V13" i="7"/>
  <c r="W13" i="7"/>
  <c r="E193" i="7"/>
  <c r="F193" i="7"/>
  <c r="G193" i="7"/>
  <c r="H193" i="7"/>
  <c r="I193" i="7"/>
  <c r="J193" i="7"/>
  <c r="K193" i="7"/>
  <c r="L193" i="7"/>
  <c r="M193" i="7"/>
  <c r="N193" i="7"/>
  <c r="O193" i="7"/>
  <c r="P193" i="7"/>
  <c r="Q193" i="7"/>
  <c r="D193" i="7"/>
  <c r="Y193" i="7"/>
  <c r="X193" i="7"/>
  <c r="Y191" i="7"/>
  <c r="E191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D191" i="7"/>
  <c r="X191" i="7"/>
  <c r="Q189" i="7"/>
  <c r="E189" i="7"/>
  <c r="F189" i="7"/>
  <c r="G189" i="7"/>
  <c r="H189" i="7"/>
  <c r="I189" i="7"/>
  <c r="J189" i="7"/>
  <c r="K189" i="7"/>
  <c r="L189" i="7"/>
  <c r="M189" i="7"/>
  <c r="N189" i="7"/>
  <c r="O189" i="7"/>
  <c r="P189" i="7"/>
  <c r="D189" i="7"/>
  <c r="Q186" i="7"/>
  <c r="E186" i="7"/>
  <c r="F186" i="7"/>
  <c r="G186" i="7"/>
  <c r="H186" i="7"/>
  <c r="I186" i="7"/>
  <c r="J186" i="7"/>
  <c r="K186" i="7"/>
  <c r="L186" i="7"/>
  <c r="M186" i="7"/>
  <c r="N186" i="7"/>
  <c r="O186" i="7"/>
  <c r="P186" i="7"/>
  <c r="D186" i="7"/>
  <c r="D194" i="7" s="1"/>
  <c r="E181" i="7"/>
  <c r="F181" i="7"/>
  <c r="G181" i="7"/>
  <c r="H181" i="7"/>
  <c r="I181" i="7"/>
  <c r="J181" i="7"/>
  <c r="K181" i="7"/>
  <c r="L181" i="7"/>
  <c r="M181" i="7"/>
  <c r="N181" i="7"/>
  <c r="O181" i="7"/>
  <c r="P181" i="7"/>
  <c r="Q181" i="7"/>
  <c r="D181" i="7"/>
  <c r="X113" i="7"/>
  <c r="Z47" i="7"/>
  <c r="Z12" i="7"/>
  <c r="Z11" i="7"/>
  <c r="Z10" i="7"/>
  <c r="W81" i="7" l="1"/>
  <c r="P81" i="7"/>
  <c r="M194" i="7"/>
  <c r="P194" i="7"/>
  <c r="O194" i="7"/>
  <c r="R194" i="7"/>
  <c r="S194" i="7"/>
  <c r="Z186" i="7"/>
  <c r="W194" i="7"/>
  <c r="Q194" i="7"/>
  <c r="V194" i="7"/>
  <c r="K194" i="7"/>
  <c r="J194" i="7"/>
  <c r="G194" i="7"/>
  <c r="E194" i="7"/>
  <c r="L194" i="7"/>
  <c r="I194" i="7"/>
  <c r="H194" i="7"/>
  <c r="F194" i="7"/>
  <c r="N194" i="7"/>
  <c r="Z189" i="7"/>
  <c r="Z191" i="7"/>
  <c r="Z193" i="7"/>
  <c r="Q68" i="7"/>
  <c r="Q81" i="7" s="1"/>
  <c r="P68" i="7"/>
  <c r="Q32" i="7"/>
  <c r="P32" i="7"/>
  <c r="Q26" i="7"/>
  <c r="P26" i="7"/>
  <c r="Q20" i="7"/>
  <c r="P20" i="7"/>
  <c r="Q13" i="7"/>
  <c r="P13" i="7"/>
  <c r="M68" i="7" l="1"/>
  <c r="M81" i="7" s="1"/>
  <c r="L68" i="7"/>
  <c r="L81" i="7" s="1"/>
  <c r="M32" i="7"/>
  <c r="L32" i="7"/>
  <c r="M26" i="7"/>
  <c r="L26" i="7"/>
  <c r="M20" i="7"/>
  <c r="L20" i="7"/>
  <c r="M13" i="7"/>
  <c r="L13" i="7"/>
  <c r="Z180" i="7"/>
  <c r="K68" i="7"/>
  <c r="K81" i="7" s="1"/>
  <c r="J68" i="7"/>
  <c r="J81" i="7" s="1"/>
  <c r="K32" i="7"/>
  <c r="J32" i="7"/>
  <c r="K26" i="7"/>
  <c r="J26" i="7"/>
  <c r="K20" i="7"/>
  <c r="J20" i="7"/>
  <c r="K13" i="7"/>
  <c r="J13" i="7"/>
  <c r="X181" i="7" l="1"/>
  <c r="X194" i="7" s="1"/>
  <c r="Y181" i="7"/>
  <c r="Z183" i="7"/>
  <c r="Z53" i="7"/>
  <c r="O13" i="7"/>
  <c r="O68" i="7"/>
  <c r="O81" i="7" s="1"/>
  <c r="N68" i="7"/>
  <c r="N81" i="7" s="1"/>
  <c r="O32" i="7"/>
  <c r="N32" i="7"/>
  <c r="O26" i="7"/>
  <c r="N26" i="7"/>
  <c r="O20" i="7"/>
  <c r="N20" i="7"/>
  <c r="N13" i="7"/>
  <c r="Y68" i="7"/>
  <c r="Y81" i="7" s="1"/>
  <c r="X68" i="7"/>
  <c r="X81" i="7" s="1"/>
  <c r="I68" i="7"/>
  <c r="I81" i="7" s="1"/>
  <c r="H68" i="7"/>
  <c r="H81" i="7" s="1"/>
  <c r="G68" i="7"/>
  <c r="G81" i="7" s="1"/>
  <c r="F68" i="7"/>
  <c r="F81" i="7" s="1"/>
  <c r="Y32" i="7"/>
  <c r="X32" i="7"/>
  <c r="I32" i="7"/>
  <c r="G32" i="7"/>
  <c r="H32" i="7"/>
  <c r="F32" i="7"/>
  <c r="X26" i="7"/>
  <c r="I26" i="7"/>
  <c r="H26" i="7"/>
  <c r="G26" i="7"/>
  <c r="F26" i="7"/>
  <c r="Y20" i="7"/>
  <c r="Z19" i="7"/>
  <c r="I20" i="7"/>
  <c r="H20" i="7"/>
  <c r="G20" i="7"/>
  <c r="F20" i="7"/>
  <c r="I13" i="7"/>
  <c r="H13" i="7"/>
  <c r="G13" i="7"/>
  <c r="F13" i="7"/>
  <c r="E13" i="7"/>
  <c r="D13" i="7"/>
  <c r="X13" i="7"/>
  <c r="Z87" i="7"/>
  <c r="Z49" i="7"/>
  <c r="Z56" i="7"/>
  <c r="Z57" i="7"/>
  <c r="Z58" i="7"/>
  <c r="Z59" i="7"/>
  <c r="Z60" i="7"/>
  <c r="Z61" i="7"/>
  <c r="Z62" i="7"/>
  <c r="Z63" i="7"/>
  <c r="Z64" i="7"/>
  <c r="Z65" i="7"/>
  <c r="Z66" i="7"/>
  <c r="Z69" i="7"/>
  <c r="Z70" i="7"/>
  <c r="Z72" i="7"/>
  <c r="Z73" i="7"/>
  <c r="Z77" i="7"/>
  <c r="Z78" i="7"/>
  <c r="Z52" i="7"/>
  <c r="Z48" i="7"/>
  <c r="E68" i="7"/>
  <c r="E81" i="7" s="1"/>
  <c r="D68" i="7"/>
  <c r="D81" i="7" s="1"/>
  <c r="E32" i="7"/>
  <c r="D32" i="7"/>
  <c r="E26" i="7"/>
  <c r="D26" i="7"/>
  <c r="E20" i="7"/>
  <c r="D20" i="7"/>
  <c r="B79" i="7"/>
  <c r="C68" i="7"/>
  <c r="B68" i="7"/>
  <c r="B55" i="7"/>
  <c r="C50" i="7"/>
  <c r="B50" i="7"/>
  <c r="C32" i="7"/>
  <c r="B32" i="7"/>
  <c r="C26" i="7"/>
  <c r="B26" i="7"/>
  <c r="C20" i="7"/>
  <c r="B20" i="7"/>
  <c r="C13" i="7"/>
  <c r="B13" i="7"/>
  <c r="C81" i="7" l="1"/>
  <c r="Z181" i="7"/>
  <c r="Y194" i="7"/>
  <c r="Z50" i="7"/>
  <c r="Z187" i="7"/>
  <c r="Z188" i="7"/>
  <c r="Z68" i="7"/>
  <c r="Z190" i="7"/>
  <c r="Z182" i="7"/>
  <c r="Z71" i="7"/>
  <c r="Z54" i="7"/>
  <c r="Z25" i="7"/>
  <c r="Z67" i="7"/>
  <c r="Z184" i="7"/>
  <c r="X20" i="7"/>
  <c r="Z20" i="7" s="1"/>
  <c r="Z18" i="7"/>
  <c r="Z192" i="7"/>
  <c r="Y26" i="7"/>
  <c r="Z26" i="7" s="1"/>
  <c r="Z32" i="7"/>
  <c r="Z31" i="7"/>
  <c r="Y13" i="7"/>
  <c r="Z13" i="7" s="1"/>
  <c r="Z55" i="7"/>
  <c r="Z51" i="7"/>
  <c r="Z86" i="7"/>
  <c r="B81" i="7"/>
  <c r="Z194" i="7" l="1"/>
  <c r="Z79" i="7"/>
  <c r="Z81" i="7"/>
</calcChain>
</file>

<file path=xl/sharedStrings.xml><?xml version="1.0" encoding="utf-8"?>
<sst xmlns="http://schemas.openxmlformats.org/spreadsheetml/2006/main" count="487" uniqueCount="145">
  <si>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</si>
  <si>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</si>
  <si>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</si>
  <si>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</si>
  <si>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</si>
  <si>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</si>
  <si>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</si>
  <si>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</si>
  <si>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</si>
  <si>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</si>
  <si>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</si>
  <si>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</si>
  <si>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</si>
  <si>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</si>
  <si>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</si>
  <si>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</si>
  <si>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Métodos Diagnósticos em Especialidades</t>
  </si>
  <si>
    <t> 189 - Tratamentos Clínicos </t>
  </si>
  <si>
    <t>Fonte: http://www.gestao.saude.sp.gov.br</t>
  </si>
  <si>
    <t> 607 - Consultas Não Médicas/Procedimentos Terapêuticos Não Médicos por Telemedicina (acompanhamento) </t>
  </si>
  <si>
    <t>Tratamento em Oncologia - Quimioterapia (QT)</t>
  </si>
  <si>
    <t>Tratamento em Oncologia - Hormonioterapia (HT)</t>
  </si>
  <si>
    <t>Mamografia</t>
  </si>
  <si>
    <t>Densitometria</t>
  </si>
  <si>
    <t>Radiologia</t>
  </si>
  <si>
    <t>Ultra-Sonografia</t>
  </si>
  <si>
    <t>Ecocardiografia</t>
  </si>
  <si>
    <t>Ultrassonografia com Doppler</t>
  </si>
  <si>
    <t>Ultrassonografia Obstétrica</t>
  </si>
  <si>
    <t>Outras Ultrassonografias</t>
  </si>
  <si>
    <t>Diagnóstico em Oftalmologia</t>
  </si>
  <si>
    <t>Diagnóstico em Otorrinolaringologia/Fonoaudiologia</t>
  </si>
  <si>
    <t>Diagnóstico em Pneumologia</t>
  </si>
  <si>
    <t>Ambulatório Médico de Especialidades de Mogi das Cruzes - AME Mogi das Cruzes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</si>
  <si>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</si>
  <si>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</si>
  <si>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</si>
  <si>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</si>
  <si>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</si>
  <si>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</si>
  <si>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Outros exames em Radiologia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</si>
  <si>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</si>
  <si>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</si>
  <si>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</si>
  <si>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</si>
  <si>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</si>
  <si>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</si>
  <si>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</si>
  <si>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</si>
  <si>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</si>
  <si>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</si>
  <si>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</si>
  <si>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</si>
  <si>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</si>
  <si>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</si>
  <si>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</si>
  <si>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</si>
  <si>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</si>
  <si>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Urologia</t>
  </si>
  <si>
    <t>Outros exames em Mét. Diagn. Especialidades</t>
  </si>
  <si>
    <t>Procedimentos Especiais Hemoterapia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</si>
  <si>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</si>
  <si>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</si>
  <si>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</si>
  <si>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</si>
  <si>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</si>
  <si>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</si>
  <si>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</si>
  <si>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</si>
  <si>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</si>
  <si>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</si>
  <si>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</si>
  <si>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</si>
  <si>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</si>
  <si>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</si>
  <si>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</si>
  <si>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</si>
  <si>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</si>
  <si>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</si>
  <si>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</si>
  <si>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</si>
  <si>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</si>
  <si>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</si>
  <si>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</si>
  <si>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</si>
  <si>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</si>
  <si>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</si>
  <si>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</si>
  <si>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</si>
  <si>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</si>
  <si>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</si>
  <si>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</si>
  <si>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</si>
  <si>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</si>
  <si>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</si>
  <si>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</si>
  <si>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</si>
  <si>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</si>
  <si>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</si>
  <si>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</si>
  <si>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</si>
  <si>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</si>
  <si>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</si>
  <si>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</si>
  <si>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</si>
  <si>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</si>
  <si>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</si>
  <si>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</si>
  <si>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</si>
  <si>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</si>
  <si>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</si>
  <si>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</si>
  <si>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</si>
  <si>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</si>
  <si>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</si>
  <si>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</si>
  <si>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</si>
  <si>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Fevereiro</t>
  </si>
  <si>
    <t>Março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</si>
  <si>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</si>
  <si>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</si>
  <si>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</si>
  <si>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</si>
  <si>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</si>
  <si>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</si>
  <si>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</si>
  <si>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</si>
  <si>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</si>
  <si>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</si>
  <si>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</si>
  <si>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</si>
  <si>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Sub Total - OCI Ortopedia</t>
  </si>
  <si>
    <t>0904010015 OCI Avaliação Inicial Diagnóstica De Deficit Auditivo</t>
  </si>
  <si>
    <t>Sub Total - OCI Otorrinolaringologia</t>
  </si>
  <si>
    <t>0905010043 OCI Avaliação Retinopatia Diabética</t>
  </si>
  <si>
    <t>Sub Total - OCI Oftalmologia</t>
  </si>
  <si>
    <t>Abril</t>
  </si>
  <si>
    <t>0903010020 OCI Avaliação Diagnóstica Em Ortopedia Com Recursos De Radiologia E Ultrassonografia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</si>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</sst>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69696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9" fillId="0" borderId="10" xfId="0" applyFont="1" applyBorder="1"/>
    <xf numFmtId="0" fontId="18" fillId="0" borderId="0" xfId="0" applyFont="1" applyAlignment="1">
      <alignment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10" fontId="21" fillId="0" borderId="11" xfId="42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center" wrapText="1"/>
    </xf>
    <xf numFmtId="10" fontId="18" fillId="0" borderId="11" xfId="42" applyNumberFormat="1" applyFont="1" applyBorder="1" applyAlignment="1">
      <alignment horizontal="center" wrapText="1"/>
    </xf>
    <xf numFmtId="0" fontId="21" fillId="0" borderId="11" xfId="0" applyFont="1" applyBorder="1" applyAlignment="1">
      <alignment wrapText="1"/>
    </xf>
    <xf numFmtId="0" fontId="21" fillId="0" borderId="0" xfId="0" applyFont="1"/>
    <xf numFmtId="0" fontId="0" fillId="0" borderId="0" xfId="0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2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962025</xdr:colOff>
      <xdr:row>1</xdr:row>
      <xdr:rowOff>152400</xdr:rowOff>
    </xdr:from>
    <xdr:to>
      <xdr:col>25</xdr:col>
      <xdr:colOff>702072</xdr:colOff>
      <xdr:row>4</xdr:row>
      <xdr:rowOff>184150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71E648-60E8-48C9-BE3D-8687E90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5" y="34290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</xdr:row>
      <xdr:rowOff>47625</xdr:rowOff>
    </xdr:from>
    <xdr:to>
      <xdr:col>0</xdr:col>
      <xdr:colOff>1600200</xdr:colOff>
      <xdr:row>4</xdr:row>
      <xdr:rowOff>146050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96C690CA-52C8-447F-9BBD-454794929F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0BF3-C94D-4EBD-9773-4ED9779DB4A3}">
  <dimension ref="A1:Z196"/>
  <sheetViews>
    <sheetView showGridLines="0" tabSelected="1" view="pageBreakPreview" zoomScaleNormal="100" zoomScaleSheetLayoutView="100" workbookViewId="0">
      <selection activeCell="Y197" sqref="Y197"/>
    </sheetView>
  </sheetViews>
  <sheetFormatPr defaultColWidth="9.140625" defaultRowHeight="15" x14ac:dyDescent="0.25"/>
  <cols>
    <col min="1" max="1" width="39.7109375" style="5" customWidth="1"/>
    <col min="2" max="2" width="8.7109375" style="4" bestFit="1" customWidth="1"/>
    <col min="3" max="3" width="8.28515625" style="4" bestFit="1" customWidth="1"/>
    <col min="4" max="4" width="8.7109375" style="4" bestFit="1" customWidth="1"/>
    <col min="5" max="5" width="8.28515625" style="4" bestFit="1" customWidth="1"/>
    <col min="6" max="6" width="8.7109375" style="4" bestFit="1" customWidth="1"/>
    <col min="7" max="7" width="8.28515625" style="4" bestFit="1" customWidth="1"/>
    <col min="8" max="8" width="8.7109375" style="4" bestFit="1" customWidth="1"/>
    <col min="9" max="9" width="8.28515625" style="4" bestFit="1" customWidth="1"/>
    <col min="10" max="10" width="8.7109375" style="4" bestFit="1" customWidth="1"/>
    <col min="11" max="11" width="8.28515625" style="4" bestFit="1" customWidth="1"/>
    <col min="12" max="12" width="8.7109375" style="4" bestFit="1" customWidth="1"/>
    <col min="13" max="13" width="8.28515625" style="4" bestFit="1" customWidth="1"/>
    <col min="14" max="14" width="8.7109375" style="4" bestFit="1" customWidth="1"/>
    <col min="15" max="15" width="8.28515625" style="4" bestFit="1" customWidth="1"/>
    <col min="16" max="16" width="8.7109375" style="4" bestFit="1" customWidth="1"/>
    <col min="17" max="17" width="8.28515625" style="4" bestFit="1" customWidth="1"/>
    <col min="18" max="23" width="8.28515625" style="4" customWidth="1"/>
    <col min="24" max="25" width="9.42578125" style="4" bestFit="1" customWidth="1"/>
    <col min="26" max="26" width="11.5703125" style="4" customWidth="1"/>
    <col min="27" max="16384" width="9.140625" style="5"/>
  </cols>
  <sheetData>
    <row r="1" spans="1:26" ht="15" customHeight="1" x14ac:dyDescent="0.25">
      <c r="A1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ht="15" customHeight="1" x14ac:dyDescent="0.25">
      <c r="A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6" ht="20.45" customHeight="1" x14ac:dyDescent="0.35">
      <c r="A4" s="29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" customHeight="1" x14ac:dyDescent="0.25">
      <c r="A5" s="30">
        <v>2025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" customHeight="1" thickBot="1" x14ac:dyDescent="0.3">
      <c r="A6" s="31"/>
      <c r="B6" s="31"/>
      <c r="C6" s="3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6" ht="20.100000000000001" customHeight="1" thickBot="1" x14ac:dyDescent="0.3">
      <c r="A7" s="1" t="s">
        <v>0</v>
      </c>
    </row>
    <row r="8" spans="1:26" ht="20.100000000000001" customHeight="1" thickBot="1" x14ac:dyDescent="0.3">
      <c r="A8" s="27"/>
      <c r="B8" s="23" t="s">
        <v>1</v>
      </c>
      <c r="C8" s="24"/>
      <c r="D8" s="23" t="s">
        <v>117</v>
      </c>
      <c r="E8" s="24"/>
      <c r="F8" s="23" t="s">
        <v>118</v>
      </c>
      <c r="G8" s="24"/>
      <c r="H8" s="23" t="s">
        <v>136</v>
      </c>
      <c r="I8" s="24"/>
      <c r="J8" s="23" t="s">
        <v>138</v>
      </c>
      <c r="K8" s="24"/>
      <c r="L8" s="23" t="s">
        <v>139</v>
      </c>
      <c r="M8" s="24"/>
      <c r="N8" s="23" t="s">
        <v>140</v>
      </c>
      <c r="O8" s="24"/>
      <c r="P8" s="23" t="s">
        <v>141</v>
      </c>
      <c r="Q8" s="24"/>
      <c r="R8" s="23" t="s">
        <v>142</v>
      </c>
      <c r="S8" s="24"/>
      <c r="T8" s="23" t="s">
        <v>143</v>
      </c>
      <c r="U8" s="24"/>
      <c r="V8" s="23" t="s">
        <v>144</v>
      </c>
      <c r="W8" s="24"/>
      <c r="X8" s="23" t="s">
        <v>2</v>
      </c>
      <c r="Y8" s="25"/>
      <c r="Z8" s="24"/>
    </row>
    <row r="9" spans="1:26" ht="20.100000000000001" customHeight="1" thickBot="1" x14ac:dyDescent="0.3">
      <c r="A9" s="28"/>
      <c r="B9" s="6" t="s">
        <v>3</v>
      </c>
      <c r="C9" s="6" t="s">
        <v>4</v>
      </c>
      <c r="D9" s="6" t="s">
        <v>3</v>
      </c>
      <c r="E9" s="6" t="s">
        <v>4</v>
      </c>
      <c r="F9" s="18" t="s">
        <v>3</v>
      </c>
      <c r="G9" s="18" t="s">
        <v>4</v>
      </c>
      <c r="H9" s="18" t="s">
        <v>3</v>
      </c>
      <c r="I9" s="18" t="s">
        <v>4</v>
      </c>
      <c r="J9" s="18" t="s">
        <v>3</v>
      </c>
      <c r="K9" s="18" t="s">
        <v>4</v>
      </c>
      <c r="L9" s="18" t="s">
        <v>3</v>
      </c>
      <c r="M9" s="18" t="s">
        <v>4</v>
      </c>
      <c r="N9" s="18" t="s">
        <v>3</v>
      </c>
      <c r="O9" s="18" t="s">
        <v>4</v>
      </c>
      <c r="P9" s="18" t="s">
        <v>3</v>
      </c>
      <c r="Q9" s="18" t="s">
        <v>4</v>
      </c>
      <c r="R9" s="18" t="s">
        <v>3</v>
      </c>
      <c r="S9" s="18" t="s">
        <v>4</v>
      </c>
      <c r="T9" s="18" t="s">
        <v>3</v>
      </c>
      <c r="U9" s="18" t="s">
        <v>4</v>
      </c>
      <c r="V9" s="18" t="s">
        <v>3</v>
      </c>
      <c r="W9" s="18" t="s">
        <v>4</v>
      </c>
      <c r="X9" s="6" t="s">
        <v>3</v>
      </c>
      <c r="Y9" s="6" t="s">
        <v>4</v>
      </c>
      <c r="Z9" s="6" t="s">
        <v>5</v>
      </c>
    </row>
    <row r="10" spans="1:26" ht="20.100000000000001" customHeight="1" thickBot="1" x14ac:dyDescent="0.3">
      <c r="A10" s="7" t="s">
        <v>6</v>
      </c>
      <c r="B10" s="8">
        <v>1700</v>
      </c>
      <c r="C10" s="8">
        <v>1735</v>
      </c>
      <c r="D10" s="8">
        <v>1550</v>
      </c>
      <c r="E10" s="8">
        <v>1384</v>
      </c>
      <c r="F10" s="19">
        <v>1550</v>
      </c>
      <c r="G10" s="19">
        <v>1392</v>
      </c>
      <c r="H10" s="19">
        <v>1550</v>
      </c>
      <c r="I10" s="19">
        <v>1510</v>
      </c>
      <c r="J10" s="19">
        <v>1550</v>
      </c>
      <c r="K10" s="19">
        <v>1677</v>
      </c>
      <c r="L10" s="19">
        <v>1550</v>
      </c>
      <c r="M10" s="19">
        <v>1372</v>
      </c>
      <c r="N10" s="19">
        <v>1550</v>
      </c>
      <c r="O10" s="19">
        <v>1380</v>
      </c>
      <c r="P10" s="19">
        <v>1550</v>
      </c>
      <c r="Q10" s="19">
        <v>1386</v>
      </c>
      <c r="R10" s="19">
        <v>1550</v>
      </c>
      <c r="S10" s="19">
        <v>1276</v>
      </c>
      <c r="T10" s="19">
        <v>1550</v>
      </c>
      <c r="U10" s="19">
        <v>1581</v>
      </c>
      <c r="V10" s="19">
        <v>1550</v>
      </c>
      <c r="W10" s="19">
        <v>1365</v>
      </c>
      <c r="X10" s="22">
        <v>17200</v>
      </c>
      <c r="Y10" s="22">
        <v>16143</v>
      </c>
      <c r="Z10" s="9">
        <f t="shared" ref="Z10:Z13" si="0">(Y10-X10)/X10</f>
        <v>-6.1453488372093024E-2</v>
      </c>
    </row>
    <row r="11" spans="1:26" ht="20.100000000000001" customHeight="1" thickBot="1" x14ac:dyDescent="0.3">
      <c r="A11" s="7" t="s">
        <v>7</v>
      </c>
      <c r="B11" s="8">
        <v>480</v>
      </c>
      <c r="C11" s="8">
        <v>631</v>
      </c>
      <c r="D11" s="8">
        <v>480</v>
      </c>
      <c r="E11" s="8">
        <v>553</v>
      </c>
      <c r="F11" s="20">
        <v>480</v>
      </c>
      <c r="G11" s="20">
        <v>539</v>
      </c>
      <c r="H11" s="20">
        <v>480</v>
      </c>
      <c r="I11" s="20">
        <v>582</v>
      </c>
      <c r="J11" s="20">
        <v>480</v>
      </c>
      <c r="K11" s="20">
        <v>632</v>
      </c>
      <c r="L11" s="20">
        <v>480</v>
      </c>
      <c r="M11" s="20">
        <v>666</v>
      </c>
      <c r="N11" s="20">
        <v>480</v>
      </c>
      <c r="O11" s="20">
        <v>649</v>
      </c>
      <c r="P11" s="20">
        <v>480</v>
      </c>
      <c r="Q11" s="20">
        <v>556</v>
      </c>
      <c r="R11" s="20">
        <v>480</v>
      </c>
      <c r="S11" s="20">
        <v>571</v>
      </c>
      <c r="T11" s="20">
        <v>480</v>
      </c>
      <c r="U11" s="20">
        <v>593</v>
      </c>
      <c r="V11" s="20">
        <v>480</v>
      </c>
      <c r="W11" s="20">
        <v>513</v>
      </c>
      <c r="X11" s="22">
        <v>5280</v>
      </c>
      <c r="Y11" s="22">
        <v>6528</v>
      </c>
      <c r="Z11" s="9">
        <f t="shared" si="0"/>
        <v>0.23636363636363636</v>
      </c>
    </row>
    <row r="12" spans="1:26" ht="20.100000000000001" customHeight="1" thickBot="1" x14ac:dyDescent="0.3">
      <c r="A12" s="7" t="s">
        <v>8</v>
      </c>
      <c r="B12" s="10">
        <v>1095</v>
      </c>
      <c r="C12" s="10">
        <v>1017</v>
      </c>
      <c r="D12" s="10">
        <v>945</v>
      </c>
      <c r="E12" s="10">
        <v>1147</v>
      </c>
      <c r="F12" s="20">
        <v>945</v>
      </c>
      <c r="G12" s="20">
        <v>861</v>
      </c>
      <c r="H12" s="20">
        <v>945</v>
      </c>
      <c r="I12" s="20">
        <v>1061</v>
      </c>
      <c r="J12" s="20">
        <v>945</v>
      </c>
      <c r="K12" s="20">
        <v>972</v>
      </c>
      <c r="L12" s="20">
        <v>945</v>
      </c>
      <c r="M12" s="20">
        <v>889</v>
      </c>
      <c r="N12" s="20">
        <v>945</v>
      </c>
      <c r="O12" s="20">
        <v>972</v>
      </c>
      <c r="P12" s="20">
        <v>945</v>
      </c>
      <c r="Q12" s="20">
        <v>1058</v>
      </c>
      <c r="R12" s="20">
        <v>945</v>
      </c>
      <c r="S12" s="20">
        <v>931</v>
      </c>
      <c r="T12" s="20">
        <v>945</v>
      </c>
      <c r="U12" s="20">
        <v>1048</v>
      </c>
      <c r="V12" s="20">
        <v>945</v>
      </c>
      <c r="W12" s="20">
        <v>1042</v>
      </c>
      <c r="X12" s="22">
        <v>10545</v>
      </c>
      <c r="Y12" s="22">
        <v>11039</v>
      </c>
      <c r="Z12" s="9">
        <f t="shared" si="0"/>
        <v>4.6846846846846847E-2</v>
      </c>
    </row>
    <row r="13" spans="1:26" ht="20.100000000000001" customHeight="1" thickBot="1" x14ac:dyDescent="0.3">
      <c r="A13" s="7" t="s">
        <v>2</v>
      </c>
      <c r="B13" s="10">
        <f t="shared" ref="B13:Y13" si="1">SUM(B10:B12)</f>
        <v>3275</v>
      </c>
      <c r="C13" s="10">
        <f t="shared" si="1"/>
        <v>3383</v>
      </c>
      <c r="D13" s="10">
        <f t="shared" si="1"/>
        <v>2975</v>
      </c>
      <c r="E13" s="10">
        <f t="shared" si="1"/>
        <v>3084</v>
      </c>
      <c r="F13" s="10">
        <f t="shared" si="1"/>
        <v>2975</v>
      </c>
      <c r="G13" s="10">
        <f t="shared" si="1"/>
        <v>2792</v>
      </c>
      <c r="H13" s="10">
        <f t="shared" si="1"/>
        <v>2975</v>
      </c>
      <c r="I13" s="10">
        <f t="shared" si="1"/>
        <v>3153</v>
      </c>
      <c r="J13" s="10">
        <f t="shared" ref="J13:N13" si="2">SUM(J10:J12)</f>
        <v>2975</v>
      </c>
      <c r="K13" s="10">
        <f t="shared" ref="K13:P13" si="3">SUM(K10:K12)</f>
        <v>3281</v>
      </c>
      <c r="L13" s="10">
        <f t="shared" si="3"/>
        <v>2975</v>
      </c>
      <c r="M13" s="10">
        <f t="shared" ref="M13" si="4">SUM(M10:M12)</f>
        <v>2927</v>
      </c>
      <c r="N13" s="10">
        <f t="shared" si="2"/>
        <v>2975</v>
      </c>
      <c r="O13" s="10">
        <f t="shared" si="3"/>
        <v>3001</v>
      </c>
      <c r="P13" s="10">
        <f t="shared" si="3"/>
        <v>2975</v>
      </c>
      <c r="Q13" s="10">
        <f t="shared" ref="Q13:W13" si="5">SUM(Q10:Q12)</f>
        <v>3000</v>
      </c>
      <c r="R13" s="10">
        <f t="shared" ref="R13:U13" si="6">SUM(R10:R12)</f>
        <v>2975</v>
      </c>
      <c r="S13" s="10">
        <f t="shared" si="6"/>
        <v>2778</v>
      </c>
      <c r="T13" s="10">
        <f t="shared" si="6"/>
        <v>2975</v>
      </c>
      <c r="U13" s="10">
        <f t="shared" si="6"/>
        <v>3222</v>
      </c>
      <c r="V13" s="10">
        <f t="shared" si="5"/>
        <v>2975</v>
      </c>
      <c r="W13" s="10">
        <f t="shared" si="5"/>
        <v>2920</v>
      </c>
      <c r="X13" s="11">
        <f t="shared" si="1"/>
        <v>33025</v>
      </c>
      <c r="Y13" s="11">
        <f t="shared" si="1"/>
        <v>33710</v>
      </c>
      <c r="Z13" s="9">
        <f t="shared" si="0"/>
        <v>2.0741862225586678E-2</v>
      </c>
    </row>
    <row r="14" spans="1:26" ht="20.100000000000001" customHeight="1" x14ac:dyDescent="0.25">
      <c r="A14" s="2"/>
    </row>
    <row r="15" spans="1:26" ht="20.100000000000001" customHeight="1" thickBot="1" x14ac:dyDescent="0.3">
      <c r="A15" s="26" t="s">
        <v>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0.100000000000001" customHeight="1" thickBot="1" x14ac:dyDescent="0.3">
      <c r="A16" s="27"/>
      <c r="B16" s="23" t="s">
        <v>1</v>
      </c>
      <c r="C16" s="24"/>
      <c r="D16" s="23" t="s">
        <v>117</v>
      </c>
      <c r="E16" s="24"/>
      <c r="F16" s="23" t="s">
        <v>118</v>
      </c>
      <c r="G16" s="24"/>
      <c r="H16" s="23" t="s">
        <v>136</v>
      </c>
      <c r="I16" s="24"/>
      <c r="J16" s="23" t="s">
        <v>138</v>
      </c>
      <c r="K16" s="24"/>
      <c r="L16" s="23" t="s">
        <v>139</v>
      </c>
      <c r="M16" s="24"/>
      <c r="N16" s="23" t="s">
        <v>140</v>
      </c>
      <c r="O16" s="24"/>
      <c r="P16" s="23" t="s">
        <v>141</v>
      </c>
      <c r="Q16" s="24"/>
      <c r="R16" s="23" t="s">
        <v>142</v>
      </c>
      <c r="S16" s="24"/>
      <c r="T16" s="23" t="s">
        <v>143</v>
      </c>
      <c r="U16" s="24"/>
      <c r="V16" s="23" t="s">
        <v>144</v>
      </c>
      <c r="W16" s="24"/>
      <c r="X16" s="23" t="s">
        <v>2</v>
      </c>
      <c r="Y16" s="25"/>
      <c r="Z16" s="24"/>
    </row>
    <row r="17" spans="1:26" ht="20.100000000000001" customHeight="1" thickBot="1" x14ac:dyDescent="0.3">
      <c r="A17" s="28"/>
      <c r="B17" s="6" t="s">
        <v>3</v>
      </c>
      <c r="C17" s="6" t="s">
        <v>4</v>
      </c>
      <c r="D17" s="6" t="s">
        <v>3</v>
      </c>
      <c r="E17" s="6" t="s">
        <v>4</v>
      </c>
      <c r="F17" s="18" t="s">
        <v>3</v>
      </c>
      <c r="G17" s="18" t="s">
        <v>4</v>
      </c>
      <c r="H17" s="18" t="s">
        <v>3</v>
      </c>
      <c r="I17" s="18" t="s">
        <v>4</v>
      </c>
      <c r="J17" s="18" t="s">
        <v>3</v>
      </c>
      <c r="K17" s="18" t="s">
        <v>4</v>
      </c>
      <c r="L17" s="18" t="s">
        <v>3</v>
      </c>
      <c r="M17" s="18" t="s">
        <v>4</v>
      </c>
      <c r="N17" s="18" t="s">
        <v>3</v>
      </c>
      <c r="O17" s="18" t="s">
        <v>4</v>
      </c>
      <c r="P17" s="18" t="s">
        <v>3</v>
      </c>
      <c r="Q17" s="18" t="s">
        <v>4</v>
      </c>
      <c r="R17" s="18" t="s">
        <v>3</v>
      </c>
      <c r="S17" s="18" t="s">
        <v>4</v>
      </c>
      <c r="T17" s="18" t="s">
        <v>3</v>
      </c>
      <c r="U17" s="18" t="s">
        <v>4</v>
      </c>
      <c r="V17" s="18" t="s">
        <v>3</v>
      </c>
      <c r="W17" s="18" t="s">
        <v>4</v>
      </c>
      <c r="X17" s="6" t="s">
        <v>3</v>
      </c>
      <c r="Y17" s="6" t="s">
        <v>4</v>
      </c>
      <c r="Z17" s="6" t="s">
        <v>5</v>
      </c>
    </row>
    <row r="18" spans="1:26" ht="20.100000000000001" customHeight="1" thickBot="1" x14ac:dyDescent="0.3">
      <c r="A18" s="7" t="s">
        <v>10</v>
      </c>
      <c r="B18" s="10">
        <v>1500</v>
      </c>
      <c r="C18" s="10">
        <v>2000</v>
      </c>
      <c r="D18" s="10">
        <v>1500</v>
      </c>
      <c r="E18" s="10">
        <v>1829</v>
      </c>
      <c r="F18" s="10">
        <v>1500</v>
      </c>
      <c r="G18" s="10">
        <v>1849</v>
      </c>
      <c r="H18" s="10">
        <v>1500</v>
      </c>
      <c r="I18" s="10">
        <v>1852</v>
      </c>
      <c r="J18" s="10">
        <v>1500</v>
      </c>
      <c r="K18" s="10">
        <v>1886</v>
      </c>
      <c r="L18" s="10">
        <v>1500</v>
      </c>
      <c r="M18" s="10">
        <v>1833</v>
      </c>
      <c r="N18" s="10">
        <v>1500</v>
      </c>
      <c r="O18" s="10">
        <v>1987</v>
      </c>
      <c r="P18" s="10">
        <v>1500</v>
      </c>
      <c r="Q18" s="10">
        <v>1587</v>
      </c>
      <c r="R18" s="19">
        <v>1500</v>
      </c>
      <c r="S18" s="19">
        <v>1780</v>
      </c>
      <c r="T18" s="19">
        <v>1500</v>
      </c>
      <c r="U18" s="19">
        <v>1886</v>
      </c>
      <c r="V18" s="19">
        <v>1500</v>
      </c>
      <c r="W18" s="19">
        <v>1539</v>
      </c>
      <c r="X18" s="22">
        <v>16500</v>
      </c>
      <c r="Y18" s="22">
        <v>20028</v>
      </c>
      <c r="Z18" s="9">
        <f t="shared" ref="Z18:Z20" si="7">(Y18-X18)/X18</f>
        <v>0.21381818181818182</v>
      </c>
    </row>
    <row r="19" spans="1:26" ht="20.100000000000001" customHeight="1" thickBot="1" x14ac:dyDescent="0.3">
      <c r="A19" s="7" t="s">
        <v>11</v>
      </c>
      <c r="B19" s="10">
        <v>1600</v>
      </c>
      <c r="C19" s="10">
        <v>1753</v>
      </c>
      <c r="D19" s="10">
        <v>1600</v>
      </c>
      <c r="E19" s="10">
        <v>1688</v>
      </c>
      <c r="F19" s="10">
        <v>1600</v>
      </c>
      <c r="G19" s="10">
        <v>1561</v>
      </c>
      <c r="H19" s="10">
        <v>1600</v>
      </c>
      <c r="I19" s="10">
        <v>1713</v>
      </c>
      <c r="J19" s="10">
        <v>1600</v>
      </c>
      <c r="K19" s="10">
        <v>1738</v>
      </c>
      <c r="L19" s="10">
        <v>1600</v>
      </c>
      <c r="M19" s="10">
        <v>1657</v>
      </c>
      <c r="N19" s="10">
        <v>1600</v>
      </c>
      <c r="O19" s="10">
        <v>1597</v>
      </c>
      <c r="P19" s="10">
        <v>1600</v>
      </c>
      <c r="Q19" s="10">
        <v>1490</v>
      </c>
      <c r="R19" s="19">
        <v>1600</v>
      </c>
      <c r="S19" s="19">
        <v>1677</v>
      </c>
      <c r="T19" s="19">
        <v>1600</v>
      </c>
      <c r="U19" s="19">
        <v>1854</v>
      </c>
      <c r="V19" s="19">
        <v>1600</v>
      </c>
      <c r="W19" s="19">
        <v>1329</v>
      </c>
      <c r="X19" s="22">
        <v>17600</v>
      </c>
      <c r="Y19" s="22">
        <v>18057</v>
      </c>
      <c r="Z19" s="9">
        <f t="shared" si="7"/>
        <v>2.5965909090909092E-2</v>
      </c>
    </row>
    <row r="20" spans="1:26" ht="20.100000000000001" customHeight="1" thickBot="1" x14ac:dyDescent="0.3">
      <c r="A20" s="7" t="s">
        <v>2</v>
      </c>
      <c r="B20" s="10">
        <f t="shared" ref="B20:I20" si="8">SUM(B18:B19)</f>
        <v>3100</v>
      </c>
      <c r="C20" s="10">
        <f t="shared" si="8"/>
        <v>3753</v>
      </c>
      <c r="D20" s="10">
        <f t="shared" si="8"/>
        <v>3100</v>
      </c>
      <c r="E20" s="10">
        <f t="shared" si="8"/>
        <v>3517</v>
      </c>
      <c r="F20" s="10">
        <f t="shared" si="8"/>
        <v>3100</v>
      </c>
      <c r="G20" s="10">
        <f t="shared" si="8"/>
        <v>3410</v>
      </c>
      <c r="H20" s="10">
        <f t="shared" si="8"/>
        <v>3100</v>
      </c>
      <c r="I20" s="10">
        <f t="shared" si="8"/>
        <v>3565</v>
      </c>
      <c r="J20" s="10">
        <f t="shared" ref="J20:M20" si="9">SUM(J18:J19)</f>
        <v>3100</v>
      </c>
      <c r="K20" s="10">
        <f t="shared" si="9"/>
        <v>3624</v>
      </c>
      <c r="L20" s="10">
        <f t="shared" si="9"/>
        <v>3100</v>
      </c>
      <c r="M20" s="10">
        <f t="shared" si="9"/>
        <v>3490</v>
      </c>
      <c r="N20" s="10">
        <f t="shared" ref="N20:O20" si="10">SUM(N18:N19)</f>
        <v>3100</v>
      </c>
      <c r="O20" s="10">
        <f t="shared" si="10"/>
        <v>3584</v>
      </c>
      <c r="P20" s="10">
        <f t="shared" ref="P20:W20" si="11">SUM(P18:P19)</f>
        <v>3100</v>
      </c>
      <c r="Q20" s="10">
        <f t="shared" si="11"/>
        <v>3077</v>
      </c>
      <c r="R20" s="10">
        <f t="shared" ref="R20:U20" si="12">SUM(R18:R19)</f>
        <v>3100</v>
      </c>
      <c r="S20" s="10">
        <f t="shared" si="12"/>
        <v>3457</v>
      </c>
      <c r="T20" s="10">
        <f t="shared" si="12"/>
        <v>3100</v>
      </c>
      <c r="U20" s="10">
        <f t="shared" si="12"/>
        <v>3740</v>
      </c>
      <c r="V20" s="10">
        <f t="shared" si="11"/>
        <v>3100</v>
      </c>
      <c r="W20" s="10">
        <f t="shared" si="11"/>
        <v>2868</v>
      </c>
      <c r="X20" s="11">
        <f>SUM(X18:X19)</f>
        <v>34100</v>
      </c>
      <c r="Y20" s="11">
        <f>SUM(Y18:Y19)</f>
        <v>38085</v>
      </c>
      <c r="Z20" s="9">
        <f t="shared" si="7"/>
        <v>0.11686217008797654</v>
      </c>
    </row>
    <row r="21" spans="1:26" ht="20.100000000000001" customHeight="1" x14ac:dyDescent="0.25">
      <c r="A21" s="2"/>
    </row>
    <row r="22" spans="1:26" ht="20.100000000000001" customHeight="1" thickBot="1" x14ac:dyDescent="0.3">
      <c r="A22" s="26" t="s">
        <v>12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0.100000000000001" customHeight="1" thickBot="1" x14ac:dyDescent="0.3">
      <c r="A23" s="27"/>
      <c r="B23" s="23" t="s">
        <v>1</v>
      </c>
      <c r="C23" s="24"/>
      <c r="D23" s="23" t="s">
        <v>117</v>
      </c>
      <c r="E23" s="24"/>
      <c r="F23" s="23" t="s">
        <v>118</v>
      </c>
      <c r="G23" s="24"/>
      <c r="H23" s="23" t="s">
        <v>136</v>
      </c>
      <c r="I23" s="24"/>
      <c r="J23" s="23" t="s">
        <v>138</v>
      </c>
      <c r="K23" s="24"/>
      <c r="L23" s="23" t="s">
        <v>139</v>
      </c>
      <c r="M23" s="24"/>
      <c r="N23" s="23" t="s">
        <v>140</v>
      </c>
      <c r="O23" s="24"/>
      <c r="P23" s="23" t="s">
        <v>141</v>
      </c>
      <c r="Q23" s="24"/>
      <c r="R23" s="23" t="s">
        <v>142</v>
      </c>
      <c r="S23" s="24"/>
      <c r="T23" s="23" t="s">
        <v>143</v>
      </c>
      <c r="U23" s="24"/>
      <c r="V23" s="23" t="s">
        <v>144</v>
      </c>
      <c r="W23" s="24"/>
      <c r="X23" s="23" t="s">
        <v>2</v>
      </c>
      <c r="Y23" s="25"/>
      <c r="Z23" s="24"/>
    </row>
    <row r="24" spans="1:26" ht="20.100000000000001" customHeight="1" thickBot="1" x14ac:dyDescent="0.3">
      <c r="A24" s="28"/>
      <c r="B24" s="6" t="s">
        <v>3</v>
      </c>
      <c r="C24" s="6" t="s">
        <v>4</v>
      </c>
      <c r="D24" s="6" t="s">
        <v>3</v>
      </c>
      <c r="E24" s="6" t="s">
        <v>4</v>
      </c>
      <c r="F24" s="18" t="s">
        <v>3</v>
      </c>
      <c r="G24" s="18" t="s">
        <v>4</v>
      </c>
      <c r="H24" s="18" t="s">
        <v>3</v>
      </c>
      <c r="I24" s="18" t="s">
        <v>4</v>
      </c>
      <c r="J24" s="18" t="s">
        <v>3</v>
      </c>
      <c r="K24" s="18" t="s">
        <v>4</v>
      </c>
      <c r="L24" s="18" t="s">
        <v>3</v>
      </c>
      <c r="M24" s="18" t="s">
        <v>4</v>
      </c>
      <c r="N24" s="18" t="s">
        <v>3</v>
      </c>
      <c r="O24" s="18" t="s">
        <v>4</v>
      </c>
      <c r="P24" s="18" t="s">
        <v>3</v>
      </c>
      <c r="Q24" s="18" t="s">
        <v>4</v>
      </c>
      <c r="R24" s="18" t="s">
        <v>3</v>
      </c>
      <c r="S24" s="18" t="s">
        <v>4</v>
      </c>
      <c r="T24" s="18" t="s">
        <v>3</v>
      </c>
      <c r="U24" s="18" t="s">
        <v>4</v>
      </c>
      <c r="V24" s="18" t="s">
        <v>3</v>
      </c>
      <c r="W24" s="18" t="s">
        <v>4</v>
      </c>
      <c r="X24" s="6" t="s">
        <v>3</v>
      </c>
      <c r="Y24" s="6" t="s">
        <v>4</v>
      </c>
      <c r="Z24" s="6" t="s">
        <v>5</v>
      </c>
    </row>
    <row r="25" spans="1:26" ht="20.100000000000001" customHeight="1" thickBot="1" x14ac:dyDescent="0.3">
      <c r="A25" s="7" t="s">
        <v>13</v>
      </c>
      <c r="B25" s="8">
        <v>100</v>
      </c>
      <c r="C25" s="8">
        <v>105</v>
      </c>
      <c r="D25" s="8">
        <v>100</v>
      </c>
      <c r="E25" s="8">
        <v>107</v>
      </c>
      <c r="F25" s="8">
        <v>100</v>
      </c>
      <c r="G25" s="8">
        <v>115</v>
      </c>
      <c r="H25" s="8">
        <v>100</v>
      </c>
      <c r="I25" s="8">
        <v>116</v>
      </c>
      <c r="J25" s="8">
        <v>100</v>
      </c>
      <c r="K25" s="20">
        <v>120</v>
      </c>
      <c r="L25" s="8">
        <v>100</v>
      </c>
      <c r="M25" s="8">
        <v>81</v>
      </c>
      <c r="N25" s="8">
        <v>100</v>
      </c>
      <c r="O25" s="8">
        <v>95</v>
      </c>
      <c r="P25" s="8">
        <v>100</v>
      </c>
      <c r="Q25" s="8">
        <v>95</v>
      </c>
      <c r="R25" s="20">
        <v>100</v>
      </c>
      <c r="S25" s="20">
        <v>126</v>
      </c>
      <c r="T25" s="20">
        <v>100</v>
      </c>
      <c r="U25" s="20">
        <v>133</v>
      </c>
      <c r="V25" s="20">
        <v>100</v>
      </c>
      <c r="W25" s="20">
        <v>107</v>
      </c>
      <c r="X25" s="22">
        <v>1100</v>
      </c>
      <c r="Y25" s="22">
        <v>1188</v>
      </c>
      <c r="Z25" s="9">
        <f t="shared" ref="Z25:Z26" si="13">(Y25-X25)/X25</f>
        <v>0.08</v>
      </c>
    </row>
    <row r="26" spans="1:26" ht="20.100000000000001" customHeight="1" thickBot="1" x14ac:dyDescent="0.3">
      <c r="A26" s="7" t="s">
        <v>2</v>
      </c>
      <c r="B26" s="8">
        <f t="shared" ref="B26:G26" si="14">SUM(B25)</f>
        <v>100</v>
      </c>
      <c r="C26" s="8">
        <f t="shared" si="14"/>
        <v>105</v>
      </c>
      <c r="D26" s="8">
        <f t="shared" si="14"/>
        <v>100</v>
      </c>
      <c r="E26" s="8">
        <f t="shared" si="14"/>
        <v>107</v>
      </c>
      <c r="F26" s="8">
        <f t="shared" si="14"/>
        <v>100</v>
      </c>
      <c r="G26" s="8">
        <f t="shared" si="14"/>
        <v>115</v>
      </c>
      <c r="H26" s="8">
        <f t="shared" ref="H26:M26" si="15">SUM(H25)</f>
        <v>100</v>
      </c>
      <c r="I26" s="8">
        <f t="shared" si="15"/>
        <v>116</v>
      </c>
      <c r="J26" s="8">
        <f t="shared" si="15"/>
        <v>100</v>
      </c>
      <c r="K26" s="8">
        <f t="shared" si="15"/>
        <v>120</v>
      </c>
      <c r="L26" s="8">
        <f t="shared" si="15"/>
        <v>100</v>
      </c>
      <c r="M26" s="8">
        <f t="shared" si="15"/>
        <v>81</v>
      </c>
      <c r="N26" s="8">
        <f t="shared" ref="N26:O26" si="16">SUM(N25)</f>
        <v>100</v>
      </c>
      <c r="O26" s="8">
        <f t="shared" si="16"/>
        <v>95</v>
      </c>
      <c r="P26" s="8">
        <f t="shared" ref="P26:W26" si="17">SUM(P25)</f>
        <v>100</v>
      </c>
      <c r="Q26" s="8">
        <f t="shared" si="17"/>
        <v>95</v>
      </c>
      <c r="R26" s="8">
        <f t="shared" ref="R26:U26" si="18">SUM(R25)</f>
        <v>100</v>
      </c>
      <c r="S26" s="8">
        <f t="shared" si="18"/>
        <v>126</v>
      </c>
      <c r="T26" s="8">
        <f t="shared" si="18"/>
        <v>100</v>
      </c>
      <c r="U26" s="8">
        <f t="shared" si="18"/>
        <v>133</v>
      </c>
      <c r="V26" s="8">
        <f t="shared" si="17"/>
        <v>100</v>
      </c>
      <c r="W26" s="8">
        <f t="shared" si="17"/>
        <v>107</v>
      </c>
      <c r="X26" s="11">
        <f>SUM(X24:X25)</f>
        <v>1100</v>
      </c>
      <c r="Y26" s="11">
        <f>SUM(Y24:Y25)</f>
        <v>1188</v>
      </c>
      <c r="Z26" s="9">
        <f t="shared" si="13"/>
        <v>0.08</v>
      </c>
    </row>
    <row r="27" spans="1:26" ht="20.100000000000001" customHeight="1" x14ac:dyDescent="0.25">
      <c r="A27" s="2"/>
    </row>
    <row r="28" spans="1:26" ht="20.100000000000001" customHeight="1" thickBot="1" x14ac:dyDescent="0.3">
      <c r="A28" s="26" t="s">
        <v>14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20.100000000000001" customHeight="1" thickBot="1" x14ac:dyDescent="0.3">
      <c r="A29" s="27"/>
      <c r="B29" s="23" t="s">
        <v>1</v>
      </c>
      <c r="C29" s="24"/>
      <c r="D29" s="23" t="s">
        <v>117</v>
      </c>
      <c r="E29" s="24"/>
      <c r="F29" s="23" t="s">
        <v>118</v>
      </c>
      <c r="G29" s="24"/>
      <c r="H29" s="23" t="s">
        <v>136</v>
      </c>
      <c r="I29" s="24"/>
      <c r="J29" s="23" t="s">
        <v>138</v>
      </c>
      <c r="K29" s="24"/>
      <c r="L29" s="23" t="s">
        <v>139</v>
      </c>
      <c r="M29" s="24"/>
      <c r="N29" s="23" t="s">
        <v>140</v>
      </c>
      <c r="O29" s="24"/>
      <c r="P29" s="23" t="s">
        <v>141</v>
      </c>
      <c r="Q29" s="24"/>
      <c r="R29" s="23" t="s">
        <v>142</v>
      </c>
      <c r="S29" s="24"/>
      <c r="T29" s="23" t="s">
        <v>143</v>
      </c>
      <c r="U29" s="24"/>
      <c r="V29" s="23" t="s">
        <v>144</v>
      </c>
      <c r="W29" s="24"/>
      <c r="X29" s="23" t="s">
        <v>2</v>
      </c>
      <c r="Y29" s="25"/>
      <c r="Z29" s="24"/>
    </row>
    <row r="30" spans="1:26" ht="20.100000000000001" customHeight="1" thickBot="1" x14ac:dyDescent="0.3">
      <c r="A30" s="28"/>
      <c r="B30" s="6" t="s">
        <v>3</v>
      </c>
      <c r="C30" s="6" t="s">
        <v>4</v>
      </c>
      <c r="D30" s="6" t="s">
        <v>3</v>
      </c>
      <c r="E30" s="6" t="s">
        <v>4</v>
      </c>
      <c r="F30" s="18" t="s">
        <v>3</v>
      </c>
      <c r="G30" s="18" t="s">
        <v>4</v>
      </c>
      <c r="H30" s="18" t="s">
        <v>3</v>
      </c>
      <c r="I30" s="18" t="s">
        <v>4</v>
      </c>
      <c r="J30" s="18" t="s">
        <v>3</v>
      </c>
      <c r="K30" s="18" t="s">
        <v>4</v>
      </c>
      <c r="L30" s="18" t="s">
        <v>3</v>
      </c>
      <c r="M30" s="18" t="s">
        <v>4</v>
      </c>
      <c r="N30" s="18" t="s">
        <v>3</v>
      </c>
      <c r="O30" s="18" t="s">
        <v>4</v>
      </c>
      <c r="P30" s="18" t="s">
        <v>3</v>
      </c>
      <c r="Q30" s="18" t="s">
        <v>4</v>
      </c>
      <c r="R30" s="18" t="s">
        <v>3</v>
      </c>
      <c r="S30" s="18" t="s">
        <v>4</v>
      </c>
      <c r="T30" s="18" t="s">
        <v>3</v>
      </c>
      <c r="U30" s="18" t="s">
        <v>4</v>
      </c>
      <c r="V30" s="18" t="s">
        <v>3</v>
      </c>
      <c r="W30" s="18" t="s">
        <v>4</v>
      </c>
      <c r="X30" s="6" t="s">
        <v>3</v>
      </c>
      <c r="Y30" s="6" t="s">
        <v>4</v>
      </c>
      <c r="Z30" s="6" t="s">
        <v>5</v>
      </c>
    </row>
    <row r="31" spans="1:26" ht="20.100000000000001" customHeight="1" thickBot="1" x14ac:dyDescent="0.3">
      <c r="A31" s="7" t="s">
        <v>15</v>
      </c>
      <c r="B31" s="8">
        <v>160</v>
      </c>
      <c r="C31" s="8">
        <v>170</v>
      </c>
      <c r="D31" s="8">
        <v>160</v>
      </c>
      <c r="E31" s="8">
        <v>180</v>
      </c>
      <c r="F31" s="8">
        <v>160</v>
      </c>
      <c r="G31" s="8">
        <v>139</v>
      </c>
      <c r="H31" s="8">
        <v>160</v>
      </c>
      <c r="I31" s="8">
        <v>156</v>
      </c>
      <c r="J31" s="8">
        <v>160</v>
      </c>
      <c r="K31" s="8">
        <v>158</v>
      </c>
      <c r="L31" s="8">
        <v>160</v>
      </c>
      <c r="M31" s="8">
        <v>157</v>
      </c>
      <c r="N31" s="8">
        <v>160</v>
      </c>
      <c r="O31" s="8">
        <v>212</v>
      </c>
      <c r="P31" s="8">
        <v>160</v>
      </c>
      <c r="Q31" s="8">
        <v>187</v>
      </c>
      <c r="R31" s="20">
        <v>160</v>
      </c>
      <c r="S31" s="20">
        <v>188</v>
      </c>
      <c r="T31" s="20">
        <v>160</v>
      </c>
      <c r="U31" s="20">
        <v>220</v>
      </c>
      <c r="V31" s="20">
        <v>160</v>
      </c>
      <c r="W31" s="20">
        <v>121</v>
      </c>
      <c r="X31" s="22">
        <v>1760</v>
      </c>
      <c r="Y31" s="22">
        <v>1888</v>
      </c>
      <c r="Z31" s="9">
        <f t="shared" ref="Z31:Z32" si="19">(Y31-X31)/X31</f>
        <v>7.2727272727272724E-2</v>
      </c>
    </row>
    <row r="32" spans="1:26" ht="20.100000000000001" customHeight="1" thickBot="1" x14ac:dyDescent="0.3">
      <c r="A32" s="7" t="s">
        <v>2</v>
      </c>
      <c r="B32" s="8">
        <f t="shared" ref="B32:M32" si="20">SUM(B31)</f>
        <v>160</v>
      </c>
      <c r="C32" s="8">
        <f t="shared" si="20"/>
        <v>170</v>
      </c>
      <c r="D32" s="8">
        <f t="shared" si="20"/>
        <v>160</v>
      </c>
      <c r="E32" s="8">
        <f t="shared" si="20"/>
        <v>180</v>
      </c>
      <c r="F32" s="8">
        <f t="shared" ref="F32" si="21">SUM(F31)</f>
        <v>160</v>
      </c>
      <c r="G32" s="8">
        <f t="shared" si="20"/>
        <v>139</v>
      </c>
      <c r="H32" s="8">
        <f t="shared" ref="H32:O32" si="22">SUM(H31)</f>
        <v>160</v>
      </c>
      <c r="I32" s="8">
        <f t="shared" si="20"/>
        <v>156</v>
      </c>
      <c r="J32" s="8">
        <f t="shared" si="20"/>
        <v>160</v>
      </c>
      <c r="K32" s="8">
        <f t="shared" si="20"/>
        <v>158</v>
      </c>
      <c r="L32" s="8">
        <f t="shared" si="20"/>
        <v>160</v>
      </c>
      <c r="M32" s="8">
        <f t="shared" si="20"/>
        <v>157</v>
      </c>
      <c r="N32" s="8">
        <f t="shared" si="22"/>
        <v>160</v>
      </c>
      <c r="O32" s="8">
        <f t="shared" si="22"/>
        <v>212</v>
      </c>
      <c r="P32" s="8">
        <f t="shared" ref="P32:W32" si="23">SUM(P31)</f>
        <v>160</v>
      </c>
      <c r="Q32" s="8">
        <f t="shared" si="23"/>
        <v>187</v>
      </c>
      <c r="R32" s="8">
        <f t="shared" ref="R32:U32" si="24">SUM(R31)</f>
        <v>160</v>
      </c>
      <c r="S32" s="8">
        <f t="shared" si="24"/>
        <v>188</v>
      </c>
      <c r="T32" s="8">
        <f t="shared" si="24"/>
        <v>160</v>
      </c>
      <c r="U32" s="8">
        <f t="shared" si="24"/>
        <v>220</v>
      </c>
      <c r="V32" s="8">
        <f t="shared" si="23"/>
        <v>160</v>
      </c>
      <c r="W32" s="8">
        <f t="shared" si="23"/>
        <v>121</v>
      </c>
      <c r="X32" s="11">
        <f>SUM(X30:X31)</f>
        <v>1760</v>
      </c>
      <c r="Y32" s="11">
        <f>SUM(Y30:Y31)</f>
        <v>1888</v>
      </c>
      <c r="Z32" s="9">
        <f t="shared" si="19"/>
        <v>7.2727272727272724E-2</v>
      </c>
    </row>
    <row r="33" spans="1:26" ht="19.5" customHeight="1" x14ac:dyDescent="0.25">
      <c r="A33" s="2"/>
    </row>
    <row r="34" spans="1:26" ht="0.75" customHeight="1" thickBot="1" x14ac:dyDescent="0.3">
      <c r="A34" s="26" t="s">
        <v>34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9.5" hidden="1" customHeight="1" thickBot="1" x14ac:dyDescent="0.3">
      <c r="A35" s="27"/>
      <c r="B35" s="23" t="s">
        <v>1</v>
      </c>
      <c r="C35" s="2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23" t="s">
        <v>2</v>
      </c>
      <c r="Y35" s="25"/>
      <c r="Z35" s="24"/>
    </row>
    <row r="36" spans="1:26" ht="19.5" hidden="1" customHeight="1" x14ac:dyDescent="0.25">
      <c r="A36" s="28"/>
      <c r="B36" s="6" t="s">
        <v>3</v>
      </c>
      <c r="C36" s="6" t="s">
        <v>4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 t="s">
        <v>3</v>
      </c>
      <c r="Y36" s="6" t="s">
        <v>4</v>
      </c>
      <c r="Z36" s="6" t="s">
        <v>5</v>
      </c>
    </row>
    <row r="37" spans="1:26" ht="19.5" hidden="1" customHeight="1" x14ac:dyDescent="0.25">
      <c r="A37" s="7" t="s">
        <v>35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6"/>
      <c r="Y37" s="6"/>
      <c r="Z37" s="6"/>
    </row>
    <row r="38" spans="1:26" ht="19.5" hidden="1" customHeight="1" x14ac:dyDescent="0.25">
      <c r="A38" s="7" t="s">
        <v>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11"/>
      <c r="Y38" s="11"/>
      <c r="Z38" s="6"/>
    </row>
    <row r="39" spans="1:26" ht="19.5" hidden="1" customHeight="1" x14ac:dyDescent="0.25">
      <c r="A39" s="7" t="s">
        <v>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10"/>
      <c r="Y39" s="10"/>
      <c r="Z39" s="6"/>
    </row>
    <row r="40" spans="1:26" ht="19.5" customHeight="1" x14ac:dyDescent="0.25">
      <c r="A40" s="2"/>
    </row>
    <row r="41" spans="1:26" ht="19.5" customHeight="1" thickBot="1" x14ac:dyDescent="0.3">
      <c r="A41" s="26" t="s">
        <v>36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0.100000000000001" customHeight="1" thickBot="1" x14ac:dyDescent="0.3">
      <c r="A42" s="27"/>
      <c r="B42" s="23" t="s">
        <v>1</v>
      </c>
      <c r="C42" s="24"/>
      <c r="D42" s="23" t="s">
        <v>117</v>
      </c>
      <c r="E42" s="24"/>
      <c r="F42" s="23" t="s">
        <v>118</v>
      </c>
      <c r="G42" s="24"/>
      <c r="H42" s="23" t="s">
        <v>136</v>
      </c>
      <c r="I42" s="24"/>
      <c r="J42" s="23" t="s">
        <v>138</v>
      </c>
      <c r="K42" s="24"/>
      <c r="L42" s="23" t="s">
        <v>139</v>
      </c>
      <c r="M42" s="24"/>
      <c r="N42" s="23" t="s">
        <v>140</v>
      </c>
      <c r="O42" s="24"/>
      <c r="P42" s="23" t="s">
        <v>141</v>
      </c>
      <c r="Q42" s="24"/>
      <c r="R42" s="23" t="s">
        <v>142</v>
      </c>
      <c r="S42" s="24"/>
      <c r="T42" s="23" t="s">
        <v>143</v>
      </c>
      <c r="U42" s="24"/>
      <c r="V42" s="23" t="s">
        <v>144</v>
      </c>
      <c r="W42" s="24"/>
      <c r="X42" s="23" t="s">
        <v>2</v>
      </c>
      <c r="Y42" s="25"/>
      <c r="Z42" s="24"/>
    </row>
    <row r="43" spans="1:26" ht="19.5" customHeight="1" thickBot="1" x14ac:dyDescent="0.3">
      <c r="A43" s="28"/>
      <c r="B43" s="6" t="s">
        <v>3</v>
      </c>
      <c r="C43" s="6" t="s">
        <v>4</v>
      </c>
      <c r="D43" s="6" t="s">
        <v>3</v>
      </c>
      <c r="E43" s="6" t="s">
        <v>4</v>
      </c>
      <c r="F43" s="18" t="s">
        <v>3</v>
      </c>
      <c r="G43" s="18" t="s">
        <v>4</v>
      </c>
      <c r="H43" s="18" t="s">
        <v>3</v>
      </c>
      <c r="I43" s="18" t="s">
        <v>4</v>
      </c>
      <c r="J43" s="18" t="s">
        <v>3</v>
      </c>
      <c r="K43" s="18" t="s">
        <v>4</v>
      </c>
      <c r="L43" s="18" t="s">
        <v>3</v>
      </c>
      <c r="M43" s="18" t="s">
        <v>4</v>
      </c>
      <c r="N43" s="18" t="s">
        <v>3</v>
      </c>
      <c r="O43" s="18" t="s">
        <v>4</v>
      </c>
      <c r="P43" s="18" t="s">
        <v>3</v>
      </c>
      <c r="Q43" s="18" t="s">
        <v>4</v>
      </c>
      <c r="R43" s="18" t="s">
        <v>3</v>
      </c>
      <c r="S43" s="18" t="s">
        <v>4</v>
      </c>
      <c r="T43" s="18" t="s">
        <v>3</v>
      </c>
      <c r="U43" s="18" t="s">
        <v>4</v>
      </c>
      <c r="V43" s="18" t="s">
        <v>3</v>
      </c>
      <c r="W43" s="18" t="s">
        <v>4</v>
      </c>
      <c r="X43" s="6" t="s">
        <v>3</v>
      </c>
      <c r="Y43" s="6" t="s">
        <v>4</v>
      </c>
      <c r="Z43" s="6" t="s">
        <v>5</v>
      </c>
    </row>
    <row r="44" spans="1:26" ht="19.5" hidden="1" customHeight="1" thickBot="1" x14ac:dyDescent="0.3">
      <c r="A44" s="7" t="s">
        <v>37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6"/>
      <c r="Y44" s="6"/>
      <c r="Z44" s="6"/>
    </row>
    <row r="45" spans="1:26" ht="19.5" hidden="1" customHeight="1" thickBot="1" x14ac:dyDescent="0.3">
      <c r="A45" s="7" t="s">
        <v>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6"/>
      <c r="Y45" s="6"/>
      <c r="Z45" s="6"/>
    </row>
    <row r="46" spans="1:26" ht="19.5" hidden="1" customHeight="1" thickBot="1" x14ac:dyDescent="0.3">
      <c r="A46" s="7" t="s">
        <v>39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6"/>
      <c r="Y46" s="6"/>
      <c r="Z46" s="6"/>
    </row>
    <row r="47" spans="1:26" ht="20.100000000000001" customHeight="1" thickBot="1" x14ac:dyDescent="0.3">
      <c r="A47" s="7" t="s">
        <v>22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150</v>
      </c>
      <c r="O47" s="8">
        <v>0</v>
      </c>
      <c r="P47" s="8">
        <v>150</v>
      </c>
      <c r="Q47" s="8">
        <v>65</v>
      </c>
      <c r="R47" s="20">
        <v>150</v>
      </c>
      <c r="S47" s="20">
        <v>152</v>
      </c>
      <c r="T47" s="20">
        <v>150</v>
      </c>
      <c r="U47" s="20">
        <v>302</v>
      </c>
      <c r="V47" s="20">
        <v>150</v>
      </c>
      <c r="W47" s="20">
        <v>279</v>
      </c>
      <c r="X47" s="18">
        <v>750</v>
      </c>
      <c r="Y47" s="18">
        <v>798</v>
      </c>
      <c r="Z47" s="12">
        <f t="shared" ref="Z47:Z75" si="25">(Y47-X47)/X47</f>
        <v>6.4000000000000001E-2</v>
      </c>
    </row>
    <row r="48" spans="1:26" ht="18.75" customHeight="1" thickBot="1" x14ac:dyDescent="0.3">
      <c r="A48" s="7" t="s">
        <v>23</v>
      </c>
      <c r="B48" s="8">
        <v>450</v>
      </c>
      <c r="C48" s="8">
        <v>570</v>
      </c>
      <c r="D48" s="8">
        <v>450</v>
      </c>
      <c r="E48" s="8">
        <v>522</v>
      </c>
      <c r="F48" s="8">
        <v>450</v>
      </c>
      <c r="G48" s="8">
        <v>523</v>
      </c>
      <c r="H48" s="8">
        <v>450</v>
      </c>
      <c r="I48" s="8">
        <v>498</v>
      </c>
      <c r="J48" s="8">
        <v>450</v>
      </c>
      <c r="K48" s="8">
        <v>461</v>
      </c>
      <c r="L48" s="8">
        <v>450</v>
      </c>
      <c r="M48" s="8">
        <v>498</v>
      </c>
      <c r="N48" s="8">
        <v>300</v>
      </c>
      <c r="O48" s="8">
        <v>329</v>
      </c>
      <c r="P48" s="8">
        <v>300</v>
      </c>
      <c r="Q48" s="8">
        <v>156</v>
      </c>
      <c r="R48" s="20">
        <v>300</v>
      </c>
      <c r="S48" s="20">
        <v>211</v>
      </c>
      <c r="T48" s="20">
        <v>300</v>
      </c>
      <c r="U48" s="20">
        <v>437</v>
      </c>
      <c r="V48" s="20">
        <v>300</v>
      </c>
      <c r="W48" s="20">
        <v>344</v>
      </c>
      <c r="X48" s="22">
        <v>4200</v>
      </c>
      <c r="Y48" s="22">
        <v>4549</v>
      </c>
      <c r="Z48" s="12">
        <f t="shared" si="25"/>
        <v>8.3095238095238097E-2</v>
      </c>
    </row>
    <row r="49" spans="1:26" ht="19.5" hidden="1" customHeight="1" thickBot="1" x14ac:dyDescent="0.3">
      <c r="A49" s="7" t="s">
        <v>40</v>
      </c>
      <c r="B49" s="8"/>
      <c r="C49" s="8"/>
      <c r="D49" s="8"/>
      <c r="E49" s="8"/>
      <c r="F49" s="8"/>
      <c r="G49" s="8">
        <v>0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6">
        <v>0</v>
      </c>
      <c r="Y49" s="6">
        <v>0</v>
      </c>
      <c r="Z49" s="9" t="e">
        <f t="shared" si="25"/>
        <v>#DIV/0!</v>
      </c>
    </row>
    <row r="50" spans="1:26" ht="20.100000000000001" customHeight="1" thickBot="1" x14ac:dyDescent="0.3">
      <c r="A50" s="13" t="s">
        <v>24</v>
      </c>
      <c r="B50" s="6">
        <f t="shared" ref="B50:Y50" si="26">SUM(B47:B49)</f>
        <v>450</v>
      </c>
      <c r="C50" s="6">
        <f t="shared" si="26"/>
        <v>570</v>
      </c>
      <c r="D50" s="6">
        <f t="shared" si="26"/>
        <v>450</v>
      </c>
      <c r="E50" s="6">
        <f t="shared" si="26"/>
        <v>522</v>
      </c>
      <c r="F50" s="6">
        <f t="shared" si="26"/>
        <v>450</v>
      </c>
      <c r="G50" s="6">
        <f t="shared" si="26"/>
        <v>523</v>
      </c>
      <c r="H50" s="6">
        <f t="shared" si="26"/>
        <v>450</v>
      </c>
      <c r="I50" s="6">
        <f t="shared" si="26"/>
        <v>498</v>
      </c>
      <c r="J50" s="6">
        <f t="shared" si="26"/>
        <v>450</v>
      </c>
      <c r="K50" s="6">
        <f t="shared" si="26"/>
        <v>461</v>
      </c>
      <c r="L50" s="6">
        <f t="shared" si="26"/>
        <v>450</v>
      </c>
      <c r="M50" s="6">
        <f t="shared" si="26"/>
        <v>498</v>
      </c>
      <c r="N50" s="6">
        <f t="shared" si="26"/>
        <v>450</v>
      </c>
      <c r="O50" s="6">
        <f t="shared" si="26"/>
        <v>329</v>
      </c>
      <c r="P50" s="6">
        <f t="shared" si="26"/>
        <v>450</v>
      </c>
      <c r="Q50" s="6">
        <f t="shared" si="26"/>
        <v>221</v>
      </c>
      <c r="R50" s="6">
        <f t="shared" si="26"/>
        <v>450</v>
      </c>
      <c r="S50" s="6">
        <f t="shared" si="26"/>
        <v>363</v>
      </c>
      <c r="T50" s="6">
        <f t="shared" ref="T50:U50" si="27">SUM(T47:T49)</f>
        <v>450</v>
      </c>
      <c r="U50" s="6">
        <f t="shared" si="27"/>
        <v>739</v>
      </c>
      <c r="V50" s="6">
        <f t="shared" si="26"/>
        <v>450</v>
      </c>
      <c r="W50" s="6">
        <f t="shared" si="26"/>
        <v>623</v>
      </c>
      <c r="X50" s="6">
        <f t="shared" si="26"/>
        <v>4950</v>
      </c>
      <c r="Y50" s="6">
        <f t="shared" si="26"/>
        <v>5347</v>
      </c>
      <c r="Z50" s="9">
        <f t="shared" si="25"/>
        <v>8.0202020202020205E-2</v>
      </c>
    </row>
    <row r="51" spans="1:26" ht="20.100000000000001" customHeight="1" thickBot="1" x14ac:dyDescent="0.3">
      <c r="A51" s="7" t="s">
        <v>26</v>
      </c>
      <c r="B51" s="8">
        <v>20</v>
      </c>
      <c r="C51" s="8">
        <v>21</v>
      </c>
      <c r="D51" s="8">
        <v>20</v>
      </c>
      <c r="E51" s="8">
        <v>16</v>
      </c>
      <c r="F51" s="8">
        <v>20</v>
      </c>
      <c r="G51" s="8">
        <v>10</v>
      </c>
      <c r="H51" s="8">
        <v>20</v>
      </c>
      <c r="I51" s="8">
        <v>20</v>
      </c>
      <c r="J51" s="8">
        <v>20</v>
      </c>
      <c r="K51" s="8">
        <v>18</v>
      </c>
      <c r="L51" s="8">
        <v>20</v>
      </c>
      <c r="M51" s="8">
        <v>21</v>
      </c>
      <c r="N51" s="8">
        <v>20</v>
      </c>
      <c r="O51" s="8">
        <v>14</v>
      </c>
      <c r="P51" s="8">
        <v>20</v>
      </c>
      <c r="Q51" s="8">
        <v>19</v>
      </c>
      <c r="R51" s="20">
        <v>20</v>
      </c>
      <c r="S51" s="20">
        <v>13</v>
      </c>
      <c r="T51" s="20">
        <v>20</v>
      </c>
      <c r="U51" s="20">
        <v>12</v>
      </c>
      <c r="V51" s="20">
        <v>20</v>
      </c>
      <c r="W51" s="20">
        <v>16</v>
      </c>
      <c r="X51" s="18">
        <v>220</v>
      </c>
      <c r="Y51" s="18">
        <v>180</v>
      </c>
      <c r="Z51" s="12">
        <f t="shared" si="25"/>
        <v>-0.18181818181818182</v>
      </c>
    </row>
    <row r="52" spans="1:26" ht="20.100000000000001" customHeight="1" thickBot="1" x14ac:dyDescent="0.3">
      <c r="A52" s="7" t="s">
        <v>27</v>
      </c>
      <c r="B52" s="8">
        <v>80</v>
      </c>
      <c r="C52" s="8">
        <v>123</v>
      </c>
      <c r="D52" s="8">
        <v>80</v>
      </c>
      <c r="E52" s="8">
        <v>76</v>
      </c>
      <c r="F52" s="8">
        <v>80</v>
      </c>
      <c r="G52" s="8">
        <v>102</v>
      </c>
      <c r="H52" s="8">
        <v>80</v>
      </c>
      <c r="I52" s="8">
        <v>103</v>
      </c>
      <c r="J52" s="8">
        <v>80</v>
      </c>
      <c r="K52" s="8">
        <v>86</v>
      </c>
      <c r="L52" s="8">
        <v>80</v>
      </c>
      <c r="M52" s="8">
        <v>66</v>
      </c>
      <c r="N52" s="8">
        <v>80</v>
      </c>
      <c r="O52" s="8">
        <v>61</v>
      </c>
      <c r="P52" s="8">
        <v>80</v>
      </c>
      <c r="Q52" s="8">
        <v>56</v>
      </c>
      <c r="R52" s="20">
        <v>80</v>
      </c>
      <c r="S52" s="20">
        <v>62</v>
      </c>
      <c r="T52" s="20">
        <v>80</v>
      </c>
      <c r="U52" s="20">
        <v>46</v>
      </c>
      <c r="V52" s="20">
        <v>80</v>
      </c>
      <c r="W52" s="20">
        <v>48</v>
      </c>
      <c r="X52" s="18">
        <v>880</v>
      </c>
      <c r="Y52" s="18">
        <v>829</v>
      </c>
      <c r="Z52" s="12">
        <f t="shared" si="25"/>
        <v>-5.7954545454545453E-2</v>
      </c>
    </row>
    <row r="53" spans="1:26" ht="20.100000000000001" customHeight="1" thickBot="1" x14ac:dyDescent="0.3">
      <c r="A53" s="7" t="s">
        <v>28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18">
        <v>0</v>
      </c>
      <c r="Y53" s="18">
        <v>0</v>
      </c>
      <c r="Z53" s="8">
        <f>H53+F53+D53+N53</f>
        <v>0</v>
      </c>
    </row>
    <row r="54" spans="1:26" ht="20.100000000000001" customHeight="1" thickBot="1" x14ac:dyDescent="0.3">
      <c r="A54" s="7" t="s">
        <v>29</v>
      </c>
      <c r="B54" s="8">
        <v>200</v>
      </c>
      <c r="C54" s="8">
        <v>229</v>
      </c>
      <c r="D54" s="8">
        <v>200</v>
      </c>
      <c r="E54" s="8">
        <v>208</v>
      </c>
      <c r="F54" s="8">
        <v>200</v>
      </c>
      <c r="G54" s="8">
        <v>128</v>
      </c>
      <c r="H54" s="8">
        <v>200</v>
      </c>
      <c r="I54" s="8">
        <v>251</v>
      </c>
      <c r="J54" s="8">
        <v>200</v>
      </c>
      <c r="K54" s="8">
        <v>236</v>
      </c>
      <c r="L54" s="8">
        <v>200</v>
      </c>
      <c r="M54" s="8">
        <v>150</v>
      </c>
      <c r="N54" s="8">
        <v>200</v>
      </c>
      <c r="O54" s="8">
        <v>326</v>
      </c>
      <c r="P54" s="8">
        <v>200</v>
      </c>
      <c r="Q54" s="8">
        <v>240</v>
      </c>
      <c r="R54" s="20">
        <v>200</v>
      </c>
      <c r="S54" s="20">
        <v>239</v>
      </c>
      <c r="T54" s="20">
        <v>200</v>
      </c>
      <c r="U54" s="20">
        <v>238</v>
      </c>
      <c r="V54" s="20">
        <v>200</v>
      </c>
      <c r="W54" s="20">
        <v>240</v>
      </c>
      <c r="X54" s="22">
        <v>2200</v>
      </c>
      <c r="Y54" s="22">
        <v>2485</v>
      </c>
      <c r="Z54" s="12">
        <f t="shared" si="25"/>
        <v>0.12954545454545455</v>
      </c>
    </row>
    <row r="55" spans="1:26" ht="18" customHeight="1" thickBot="1" x14ac:dyDescent="0.3">
      <c r="A55" s="13" t="s">
        <v>25</v>
      </c>
      <c r="B55" s="6">
        <f t="shared" ref="B55:Y55" si="28">SUM(B51:B54)</f>
        <v>300</v>
      </c>
      <c r="C55" s="6">
        <f t="shared" si="28"/>
        <v>373</v>
      </c>
      <c r="D55" s="6">
        <f t="shared" si="28"/>
        <v>300</v>
      </c>
      <c r="E55" s="6">
        <f t="shared" si="28"/>
        <v>300</v>
      </c>
      <c r="F55" s="6">
        <f t="shared" si="28"/>
        <v>300</v>
      </c>
      <c r="G55" s="6">
        <f t="shared" si="28"/>
        <v>240</v>
      </c>
      <c r="H55" s="6">
        <f t="shared" si="28"/>
        <v>300</v>
      </c>
      <c r="I55" s="6">
        <f t="shared" si="28"/>
        <v>374</v>
      </c>
      <c r="J55" s="6">
        <f t="shared" si="28"/>
        <v>300</v>
      </c>
      <c r="K55" s="6">
        <f t="shared" si="28"/>
        <v>340</v>
      </c>
      <c r="L55" s="6">
        <f t="shared" si="28"/>
        <v>300</v>
      </c>
      <c r="M55" s="6">
        <f t="shared" si="28"/>
        <v>237</v>
      </c>
      <c r="N55" s="6">
        <f t="shared" si="28"/>
        <v>300</v>
      </c>
      <c r="O55" s="6">
        <f t="shared" si="28"/>
        <v>401</v>
      </c>
      <c r="P55" s="6">
        <f t="shared" si="28"/>
        <v>300</v>
      </c>
      <c r="Q55" s="6">
        <f t="shared" si="28"/>
        <v>315</v>
      </c>
      <c r="R55" s="6">
        <f t="shared" si="28"/>
        <v>300</v>
      </c>
      <c r="S55" s="6">
        <f t="shared" si="28"/>
        <v>314</v>
      </c>
      <c r="T55" s="6">
        <f t="shared" ref="T55:U55" si="29">SUM(T51:T54)</f>
        <v>300</v>
      </c>
      <c r="U55" s="6">
        <f t="shared" si="29"/>
        <v>296</v>
      </c>
      <c r="V55" s="6">
        <f t="shared" si="28"/>
        <v>300</v>
      </c>
      <c r="W55" s="6">
        <f t="shared" si="28"/>
        <v>304</v>
      </c>
      <c r="X55" s="6">
        <f t="shared" si="28"/>
        <v>3300</v>
      </c>
      <c r="Y55" s="6">
        <f t="shared" si="28"/>
        <v>3494</v>
      </c>
      <c r="Z55" s="9">
        <f t="shared" si="25"/>
        <v>5.8787878787878785E-2</v>
      </c>
    </row>
    <row r="56" spans="1:26" ht="0.75" hidden="1" customHeight="1" thickBot="1" x14ac:dyDescent="0.3">
      <c r="A56" s="7" t="s">
        <v>41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6"/>
      <c r="Y56" s="6"/>
      <c r="Z56" s="9" t="e">
        <f t="shared" si="25"/>
        <v>#DIV/0!</v>
      </c>
    </row>
    <row r="57" spans="1:26" ht="19.5" hidden="1" customHeight="1" thickBot="1" x14ac:dyDescent="0.3">
      <c r="A57" s="7" t="s">
        <v>42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6"/>
      <c r="Y57" s="6"/>
      <c r="Z57" s="9" t="e">
        <f t="shared" si="25"/>
        <v>#DIV/0!</v>
      </c>
    </row>
    <row r="58" spans="1:26" ht="19.5" hidden="1" customHeight="1" thickBot="1" x14ac:dyDescent="0.3">
      <c r="A58" s="7" t="s">
        <v>43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6"/>
      <c r="Y58" s="6"/>
      <c r="Z58" s="9" t="e">
        <f t="shared" si="25"/>
        <v>#DIV/0!</v>
      </c>
    </row>
    <row r="59" spans="1:26" ht="19.5" hidden="1" customHeight="1" thickBot="1" x14ac:dyDescent="0.3">
      <c r="A59" s="13" t="s">
        <v>42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9" t="e">
        <f t="shared" si="25"/>
        <v>#DIV/0!</v>
      </c>
    </row>
    <row r="60" spans="1:26" ht="19.5" hidden="1" customHeight="1" thickBot="1" x14ac:dyDescent="0.3">
      <c r="A60" s="7" t="s">
        <v>44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6"/>
      <c r="Y60" s="6"/>
      <c r="Z60" s="9" t="e">
        <f t="shared" si="25"/>
        <v>#DIV/0!</v>
      </c>
    </row>
    <row r="61" spans="1:26" ht="19.5" hidden="1" customHeight="1" thickBot="1" x14ac:dyDescent="0.3">
      <c r="A61" s="7" t="s">
        <v>45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6"/>
      <c r="Y61" s="6"/>
      <c r="Z61" s="9" t="e">
        <f t="shared" si="25"/>
        <v>#DIV/0!</v>
      </c>
    </row>
    <row r="62" spans="1:26" ht="19.5" hidden="1" customHeight="1" thickBot="1" x14ac:dyDescent="0.3">
      <c r="A62" s="13" t="s">
        <v>46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9" t="e">
        <f t="shared" si="25"/>
        <v>#DIV/0!</v>
      </c>
    </row>
    <row r="63" spans="1:26" ht="19.5" hidden="1" customHeight="1" thickBot="1" x14ac:dyDescent="0.3">
      <c r="A63" s="7" t="s">
        <v>47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6"/>
      <c r="Y63" s="6"/>
      <c r="Z63" s="9" t="e">
        <f t="shared" si="25"/>
        <v>#DIV/0!</v>
      </c>
    </row>
    <row r="64" spans="1:26" ht="19.5" hidden="1" customHeight="1" thickBot="1" x14ac:dyDescent="0.3">
      <c r="A64" s="7" t="s">
        <v>48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6"/>
      <c r="Y64" s="6"/>
      <c r="Z64" s="9" t="e">
        <f t="shared" si="25"/>
        <v>#DIV/0!</v>
      </c>
    </row>
    <row r="65" spans="1:26" ht="19.5" hidden="1" customHeight="1" thickBot="1" x14ac:dyDescent="0.3">
      <c r="A65" s="7" t="s">
        <v>49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6"/>
      <c r="Y65" s="6"/>
      <c r="Z65" s="9" t="e">
        <f t="shared" si="25"/>
        <v>#DIV/0!</v>
      </c>
    </row>
    <row r="66" spans="1:26" ht="19.5" hidden="1" customHeight="1" thickBot="1" x14ac:dyDescent="0.3">
      <c r="A66" s="7" t="s">
        <v>50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6"/>
      <c r="Y66" s="6"/>
      <c r="Z66" s="9" t="e">
        <f t="shared" si="25"/>
        <v>#DIV/0!</v>
      </c>
    </row>
    <row r="67" spans="1:26" ht="20.100000000000001" customHeight="1" thickBot="1" x14ac:dyDescent="0.3">
      <c r="A67" s="7" t="s">
        <v>51</v>
      </c>
      <c r="B67" s="8">
        <v>31</v>
      </c>
      <c r="C67" s="8">
        <v>46</v>
      </c>
      <c r="D67" s="8">
        <v>31</v>
      </c>
      <c r="E67" s="8">
        <v>44</v>
      </c>
      <c r="F67" s="8">
        <v>31</v>
      </c>
      <c r="G67" s="8">
        <v>45</v>
      </c>
      <c r="H67" s="8">
        <v>31</v>
      </c>
      <c r="I67" s="8">
        <v>24</v>
      </c>
      <c r="J67" s="8">
        <v>31</v>
      </c>
      <c r="K67" s="8">
        <v>29</v>
      </c>
      <c r="L67" s="8">
        <v>31</v>
      </c>
      <c r="M67" s="8">
        <v>41</v>
      </c>
      <c r="N67" s="8">
        <v>31</v>
      </c>
      <c r="O67" s="8">
        <v>47</v>
      </c>
      <c r="P67" s="8">
        <v>31</v>
      </c>
      <c r="Q67" s="8">
        <v>43</v>
      </c>
      <c r="R67" s="20">
        <v>31</v>
      </c>
      <c r="S67" s="20">
        <v>33</v>
      </c>
      <c r="T67" s="20">
        <v>31</v>
      </c>
      <c r="U67" s="20">
        <v>21</v>
      </c>
      <c r="V67" s="20">
        <v>31</v>
      </c>
      <c r="W67" s="20">
        <v>37</v>
      </c>
      <c r="X67" s="18">
        <v>341</v>
      </c>
      <c r="Y67" s="18">
        <v>410</v>
      </c>
      <c r="Z67" s="12">
        <f t="shared" si="25"/>
        <v>0.20234604105571846</v>
      </c>
    </row>
    <row r="68" spans="1:26" ht="18" customHeight="1" thickBot="1" x14ac:dyDescent="0.3">
      <c r="A68" s="13" t="s">
        <v>52</v>
      </c>
      <c r="B68" s="6">
        <f t="shared" ref="B68:E68" si="30">SUM(B67)</f>
        <v>31</v>
      </c>
      <c r="C68" s="6">
        <f t="shared" si="30"/>
        <v>46</v>
      </c>
      <c r="D68" s="6">
        <f t="shared" si="30"/>
        <v>31</v>
      </c>
      <c r="E68" s="6">
        <f t="shared" si="30"/>
        <v>44</v>
      </c>
      <c r="F68" s="6">
        <f t="shared" ref="F68:G68" si="31">SUM(F67)</f>
        <v>31</v>
      </c>
      <c r="G68" s="6">
        <f t="shared" si="31"/>
        <v>45</v>
      </c>
      <c r="H68" s="6">
        <f t="shared" ref="H68:M68" si="32">SUM(H67)</f>
        <v>31</v>
      </c>
      <c r="I68" s="6">
        <f t="shared" si="32"/>
        <v>24</v>
      </c>
      <c r="J68" s="6">
        <f t="shared" si="32"/>
        <v>31</v>
      </c>
      <c r="K68" s="6">
        <f t="shared" si="32"/>
        <v>29</v>
      </c>
      <c r="L68" s="6">
        <f t="shared" si="32"/>
        <v>31</v>
      </c>
      <c r="M68" s="6">
        <f t="shared" si="32"/>
        <v>41</v>
      </c>
      <c r="N68" s="6">
        <f t="shared" ref="N68:O68" si="33">SUM(N67)</f>
        <v>31</v>
      </c>
      <c r="O68" s="6">
        <f t="shared" si="33"/>
        <v>47</v>
      </c>
      <c r="P68" s="6">
        <f t="shared" ref="P68:W68" si="34">SUM(P67)</f>
        <v>31</v>
      </c>
      <c r="Q68" s="6">
        <f t="shared" si="34"/>
        <v>43</v>
      </c>
      <c r="R68" s="6">
        <f t="shared" ref="R68:U68" si="35">SUM(R67)</f>
        <v>31</v>
      </c>
      <c r="S68" s="6">
        <f t="shared" si="35"/>
        <v>33</v>
      </c>
      <c r="T68" s="6">
        <f t="shared" si="35"/>
        <v>31</v>
      </c>
      <c r="U68" s="6">
        <f t="shared" si="35"/>
        <v>21</v>
      </c>
      <c r="V68" s="6">
        <f t="shared" si="34"/>
        <v>31</v>
      </c>
      <c r="W68" s="6">
        <f t="shared" si="34"/>
        <v>37</v>
      </c>
      <c r="X68" s="11">
        <f>SUM(X64:X67)</f>
        <v>341</v>
      </c>
      <c r="Y68" s="11">
        <f>SUM(Y64:Y67)</f>
        <v>410</v>
      </c>
      <c r="Z68" s="9">
        <f t="shared" si="25"/>
        <v>0.20234604105571846</v>
      </c>
    </row>
    <row r="69" spans="1:26" ht="19.5" hidden="1" customHeight="1" thickBot="1" x14ac:dyDescent="0.3">
      <c r="A69" s="7" t="s">
        <v>53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6"/>
      <c r="Y69" s="6"/>
      <c r="Z69" s="9" t="e">
        <f t="shared" si="25"/>
        <v>#DIV/0!</v>
      </c>
    </row>
    <row r="70" spans="1:26" ht="19.5" hidden="1" customHeight="1" thickBot="1" x14ac:dyDescent="0.3">
      <c r="A70" s="7" t="s">
        <v>54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6"/>
      <c r="Y70" s="6"/>
      <c r="Z70" s="9" t="e">
        <f t="shared" si="25"/>
        <v>#DIV/0!</v>
      </c>
    </row>
    <row r="71" spans="1:26" ht="30.75" thickBot="1" x14ac:dyDescent="0.3">
      <c r="A71" s="7" t="s">
        <v>55</v>
      </c>
      <c r="B71" s="8">
        <v>200</v>
      </c>
      <c r="C71" s="8">
        <v>188</v>
      </c>
      <c r="D71" s="8">
        <v>200</v>
      </c>
      <c r="E71" s="8">
        <v>213</v>
      </c>
      <c r="F71" s="8">
        <v>200</v>
      </c>
      <c r="G71" s="8">
        <v>234</v>
      </c>
      <c r="H71" s="8">
        <v>200</v>
      </c>
      <c r="I71" s="8">
        <v>200</v>
      </c>
      <c r="J71" s="8">
        <v>200</v>
      </c>
      <c r="K71" s="8">
        <v>197</v>
      </c>
      <c r="L71" s="8">
        <v>200</v>
      </c>
      <c r="M71" s="8">
        <v>240</v>
      </c>
      <c r="N71" s="8">
        <v>200</v>
      </c>
      <c r="O71" s="8">
        <v>191</v>
      </c>
      <c r="P71" s="8">
        <v>200</v>
      </c>
      <c r="Q71" s="8">
        <v>230</v>
      </c>
      <c r="R71" s="20">
        <v>200</v>
      </c>
      <c r="S71" s="20">
        <v>239</v>
      </c>
      <c r="T71" s="20">
        <v>200</v>
      </c>
      <c r="U71" s="20">
        <v>214</v>
      </c>
      <c r="V71" s="20">
        <v>200</v>
      </c>
      <c r="W71" s="20">
        <v>183</v>
      </c>
      <c r="X71" s="22">
        <v>2200</v>
      </c>
      <c r="Y71" s="22">
        <v>2329</v>
      </c>
      <c r="Z71" s="12">
        <f t="shared" si="25"/>
        <v>5.8636363636363639E-2</v>
      </c>
    </row>
    <row r="72" spans="1:26" ht="19.5" hidden="1" customHeight="1" thickBot="1" x14ac:dyDescent="0.3">
      <c r="A72" s="7" t="s">
        <v>56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12" t="e">
        <f t="shared" si="25"/>
        <v>#DIV/0!</v>
      </c>
    </row>
    <row r="73" spans="1:26" ht="19.5" hidden="1" customHeight="1" thickBot="1" x14ac:dyDescent="0.3">
      <c r="A73" s="7" t="s">
        <v>57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12" t="e">
        <f t="shared" si="25"/>
        <v>#DIV/0!</v>
      </c>
    </row>
    <row r="74" spans="1:26" ht="20.100000000000001" customHeight="1" thickBot="1" x14ac:dyDescent="0.3">
      <c r="A74" s="7" t="s">
        <v>30</v>
      </c>
      <c r="B74" s="8">
        <v>140</v>
      </c>
      <c r="C74" s="8">
        <v>12</v>
      </c>
      <c r="D74" s="8">
        <v>140</v>
      </c>
      <c r="E74" s="8">
        <v>192</v>
      </c>
      <c r="F74" s="8">
        <v>140</v>
      </c>
      <c r="G74" s="8">
        <v>105</v>
      </c>
      <c r="H74" s="8">
        <v>140</v>
      </c>
      <c r="I74" s="8">
        <v>102</v>
      </c>
      <c r="J74" s="8">
        <v>140</v>
      </c>
      <c r="K74" s="8">
        <v>90</v>
      </c>
      <c r="L74" s="8">
        <v>140</v>
      </c>
      <c r="M74" s="8">
        <v>90</v>
      </c>
      <c r="N74" s="8">
        <v>140</v>
      </c>
      <c r="O74" s="8">
        <v>113</v>
      </c>
      <c r="P74" s="8">
        <v>140</v>
      </c>
      <c r="Q74" s="8">
        <v>117</v>
      </c>
      <c r="R74" s="20">
        <v>140</v>
      </c>
      <c r="S74" s="20">
        <v>106</v>
      </c>
      <c r="T74" s="20">
        <v>140</v>
      </c>
      <c r="U74" s="20">
        <v>97</v>
      </c>
      <c r="V74" s="20">
        <v>140</v>
      </c>
      <c r="W74" s="20">
        <v>169</v>
      </c>
      <c r="X74" s="22">
        <v>1540</v>
      </c>
      <c r="Y74" s="22">
        <v>1193</v>
      </c>
      <c r="Z74" s="12">
        <f t="shared" si="25"/>
        <v>-0.22532467532467532</v>
      </c>
    </row>
    <row r="75" spans="1:26" ht="30.75" thickBot="1" x14ac:dyDescent="0.3">
      <c r="A75" s="7" t="s">
        <v>31</v>
      </c>
      <c r="B75" s="8">
        <v>30</v>
      </c>
      <c r="C75" s="8">
        <v>43</v>
      </c>
      <c r="D75" s="8">
        <v>30</v>
      </c>
      <c r="E75" s="8">
        <v>22</v>
      </c>
      <c r="F75" s="8">
        <v>30</v>
      </c>
      <c r="G75" s="8">
        <v>22</v>
      </c>
      <c r="H75" s="8">
        <v>30</v>
      </c>
      <c r="I75" s="8">
        <v>22</v>
      </c>
      <c r="J75" s="8">
        <v>30</v>
      </c>
      <c r="K75" s="8">
        <v>21</v>
      </c>
      <c r="L75" s="8">
        <v>30</v>
      </c>
      <c r="M75" s="8">
        <v>2</v>
      </c>
      <c r="N75" s="8">
        <v>30</v>
      </c>
      <c r="O75" s="8">
        <v>10</v>
      </c>
      <c r="P75" s="8">
        <v>30</v>
      </c>
      <c r="Q75" s="8">
        <v>19</v>
      </c>
      <c r="R75" s="20">
        <v>30</v>
      </c>
      <c r="S75" s="20">
        <v>19</v>
      </c>
      <c r="T75" s="20">
        <v>30</v>
      </c>
      <c r="U75" s="20">
        <v>33</v>
      </c>
      <c r="V75" s="20">
        <v>30</v>
      </c>
      <c r="W75" s="20">
        <v>32</v>
      </c>
      <c r="X75" s="18">
        <v>330</v>
      </c>
      <c r="Y75" s="18">
        <v>245</v>
      </c>
      <c r="Z75" s="12">
        <f t="shared" si="25"/>
        <v>-0.25757575757575757</v>
      </c>
    </row>
    <row r="76" spans="1:26" ht="18.75" customHeight="1" thickBot="1" x14ac:dyDescent="0.3">
      <c r="A76" s="7" t="s">
        <v>32</v>
      </c>
      <c r="B76" s="8">
        <v>70</v>
      </c>
      <c r="C76" s="8">
        <v>160</v>
      </c>
      <c r="D76" s="8">
        <v>70</v>
      </c>
      <c r="E76" s="8">
        <v>128</v>
      </c>
      <c r="F76" s="8">
        <v>70</v>
      </c>
      <c r="G76" s="8">
        <v>121</v>
      </c>
      <c r="H76" s="8">
        <v>70</v>
      </c>
      <c r="I76" s="8">
        <v>81</v>
      </c>
      <c r="J76" s="8">
        <v>70</v>
      </c>
      <c r="K76" s="8">
        <v>121</v>
      </c>
      <c r="L76" s="8">
        <v>70</v>
      </c>
      <c r="M76" s="8">
        <v>114</v>
      </c>
      <c r="N76" s="8">
        <v>70</v>
      </c>
      <c r="O76" s="8">
        <v>129</v>
      </c>
      <c r="P76" s="8">
        <v>70</v>
      </c>
      <c r="Q76" s="8">
        <v>135</v>
      </c>
      <c r="R76" s="20">
        <v>70</v>
      </c>
      <c r="S76" s="20">
        <v>127</v>
      </c>
      <c r="T76" s="20">
        <v>70</v>
      </c>
      <c r="U76" s="20">
        <v>138</v>
      </c>
      <c r="V76" s="20">
        <v>70</v>
      </c>
      <c r="W76" s="20">
        <v>124</v>
      </c>
      <c r="X76" s="18">
        <v>770</v>
      </c>
      <c r="Y76" s="22">
        <v>1378</v>
      </c>
      <c r="Z76" s="12">
        <f t="shared" ref="Z76:Z78" si="36">(Y76-X76)/X76</f>
        <v>0.78961038961038965</v>
      </c>
    </row>
    <row r="77" spans="1:26" ht="19.5" hidden="1" customHeight="1" thickBot="1" x14ac:dyDescent="0.3">
      <c r="A77" s="7" t="s">
        <v>58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9" t="e">
        <f t="shared" si="36"/>
        <v>#DIV/0!</v>
      </c>
    </row>
    <row r="78" spans="1:26" ht="30.75" hidden="1" thickBot="1" x14ac:dyDescent="0.3">
      <c r="A78" s="7" t="s">
        <v>59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9" t="e">
        <f t="shared" si="36"/>
        <v>#DIV/0!</v>
      </c>
    </row>
    <row r="79" spans="1:26" ht="15.75" thickBot="1" x14ac:dyDescent="0.3">
      <c r="A79" s="13" t="s">
        <v>16</v>
      </c>
      <c r="B79" s="6">
        <f t="shared" ref="B79:Y79" si="37">SUM(B71:B78)</f>
        <v>440</v>
      </c>
      <c r="C79" s="6">
        <f t="shared" si="37"/>
        <v>403</v>
      </c>
      <c r="D79" s="6">
        <f t="shared" si="37"/>
        <v>440</v>
      </c>
      <c r="E79" s="6">
        <f t="shared" si="37"/>
        <v>555</v>
      </c>
      <c r="F79" s="6">
        <f t="shared" si="37"/>
        <v>440</v>
      </c>
      <c r="G79" s="6">
        <f t="shared" si="37"/>
        <v>482</v>
      </c>
      <c r="H79" s="6">
        <f t="shared" si="37"/>
        <v>440</v>
      </c>
      <c r="I79" s="6">
        <f t="shared" si="37"/>
        <v>405</v>
      </c>
      <c r="J79" s="6">
        <f t="shared" si="37"/>
        <v>440</v>
      </c>
      <c r="K79" s="6">
        <f t="shared" si="37"/>
        <v>429</v>
      </c>
      <c r="L79" s="6">
        <f t="shared" si="37"/>
        <v>440</v>
      </c>
      <c r="M79" s="6">
        <f t="shared" si="37"/>
        <v>446</v>
      </c>
      <c r="N79" s="6">
        <f t="shared" si="37"/>
        <v>440</v>
      </c>
      <c r="O79" s="6">
        <f t="shared" si="37"/>
        <v>443</v>
      </c>
      <c r="P79" s="6">
        <f t="shared" si="37"/>
        <v>440</v>
      </c>
      <c r="Q79" s="6">
        <f t="shared" si="37"/>
        <v>501</v>
      </c>
      <c r="R79" s="6">
        <f t="shared" si="37"/>
        <v>440</v>
      </c>
      <c r="S79" s="6">
        <f t="shared" si="37"/>
        <v>491</v>
      </c>
      <c r="T79" s="6">
        <f t="shared" ref="T79:U79" si="38">SUM(T71:T78)</f>
        <v>440</v>
      </c>
      <c r="U79" s="6">
        <f t="shared" si="38"/>
        <v>482</v>
      </c>
      <c r="V79" s="6">
        <f t="shared" si="37"/>
        <v>440</v>
      </c>
      <c r="W79" s="6">
        <f t="shared" si="37"/>
        <v>508</v>
      </c>
      <c r="X79" s="6">
        <f t="shared" si="37"/>
        <v>4840</v>
      </c>
      <c r="Y79" s="6">
        <f t="shared" si="37"/>
        <v>5145</v>
      </c>
      <c r="Z79" s="9">
        <f t="shared" ref="Z79" si="39">(Y79-X79)/X79</f>
        <v>6.3016528925619833E-2</v>
      </c>
    </row>
    <row r="80" spans="1:26" ht="15.75" thickBot="1" x14ac:dyDescent="0.3">
      <c r="A80" s="7" t="s">
        <v>60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6"/>
    </row>
    <row r="81" spans="1:26" ht="20.100000000000001" customHeight="1" thickBot="1" x14ac:dyDescent="0.3">
      <c r="A81" s="7" t="s">
        <v>2</v>
      </c>
      <c r="B81" s="6">
        <f t="shared" ref="B81:Y81" si="40">B79+B68+B55+B50</f>
        <v>1221</v>
      </c>
      <c r="C81" s="6">
        <f t="shared" si="40"/>
        <v>1392</v>
      </c>
      <c r="D81" s="6">
        <f t="shared" si="40"/>
        <v>1221</v>
      </c>
      <c r="E81" s="6">
        <f t="shared" si="40"/>
        <v>1421</v>
      </c>
      <c r="F81" s="6">
        <f t="shared" si="40"/>
        <v>1221</v>
      </c>
      <c r="G81" s="6">
        <f t="shared" si="40"/>
        <v>1290</v>
      </c>
      <c r="H81" s="6">
        <f t="shared" si="40"/>
        <v>1221</v>
      </c>
      <c r="I81" s="6">
        <f t="shared" si="40"/>
        <v>1301</v>
      </c>
      <c r="J81" s="6">
        <f t="shared" si="40"/>
        <v>1221</v>
      </c>
      <c r="K81" s="6">
        <f t="shared" si="40"/>
        <v>1259</v>
      </c>
      <c r="L81" s="6">
        <f t="shared" si="40"/>
        <v>1221</v>
      </c>
      <c r="M81" s="6">
        <f t="shared" si="40"/>
        <v>1222</v>
      </c>
      <c r="N81" s="6">
        <f t="shared" si="40"/>
        <v>1221</v>
      </c>
      <c r="O81" s="6">
        <f t="shared" si="40"/>
        <v>1220</v>
      </c>
      <c r="P81" s="6">
        <f t="shared" si="40"/>
        <v>1221</v>
      </c>
      <c r="Q81" s="6">
        <f t="shared" si="40"/>
        <v>1080</v>
      </c>
      <c r="R81" s="6">
        <f t="shared" si="40"/>
        <v>1221</v>
      </c>
      <c r="S81" s="6">
        <f t="shared" si="40"/>
        <v>1201</v>
      </c>
      <c r="T81" s="6">
        <f t="shared" ref="T81:U81" si="41">T79+T68+T55+T50</f>
        <v>1221</v>
      </c>
      <c r="U81" s="6">
        <f t="shared" si="41"/>
        <v>1538</v>
      </c>
      <c r="V81" s="6">
        <f t="shared" si="40"/>
        <v>1221</v>
      </c>
      <c r="W81" s="6">
        <f t="shared" si="40"/>
        <v>1472</v>
      </c>
      <c r="X81" s="6">
        <f t="shared" si="40"/>
        <v>13431</v>
      </c>
      <c r="Y81" s="6">
        <f t="shared" si="40"/>
        <v>14396</v>
      </c>
      <c r="Z81" s="9">
        <f t="shared" ref="Z81" si="42">(Y81-X81)/X81</f>
        <v>7.184870821234457E-2</v>
      </c>
    </row>
    <row r="82" spans="1:26" ht="20.100000000000001" customHeight="1" x14ac:dyDescent="0.25">
      <c r="A82" s="2"/>
    </row>
    <row r="83" spans="1:26" ht="20.100000000000001" customHeight="1" thickBot="1" x14ac:dyDescent="0.3">
      <c r="A83" s="26" t="s">
        <v>17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20.100000000000001" customHeight="1" thickBot="1" x14ac:dyDescent="0.3">
      <c r="A84" s="27"/>
      <c r="B84" s="23" t="s">
        <v>1</v>
      </c>
      <c r="C84" s="24"/>
      <c r="D84" s="23" t="s">
        <v>117</v>
      </c>
      <c r="E84" s="24"/>
      <c r="F84" s="23" t="s">
        <v>118</v>
      </c>
      <c r="G84" s="24"/>
      <c r="H84" s="23" t="s">
        <v>136</v>
      </c>
      <c r="I84" s="24"/>
      <c r="J84" s="23" t="s">
        <v>138</v>
      </c>
      <c r="K84" s="24"/>
      <c r="L84" s="23" t="s">
        <v>139</v>
      </c>
      <c r="M84" s="24"/>
      <c r="N84" s="23" t="s">
        <v>140</v>
      </c>
      <c r="O84" s="24"/>
      <c r="P84" s="23" t="s">
        <v>141</v>
      </c>
      <c r="Q84" s="24"/>
      <c r="R84" s="23" t="s">
        <v>142</v>
      </c>
      <c r="S84" s="24"/>
      <c r="T84" s="23" t="s">
        <v>143</v>
      </c>
      <c r="U84" s="24"/>
      <c r="V84" s="23" t="s">
        <v>144</v>
      </c>
      <c r="W84" s="24"/>
      <c r="X84" s="23" t="s">
        <v>2</v>
      </c>
      <c r="Y84" s="25"/>
      <c r="Z84" s="24"/>
    </row>
    <row r="85" spans="1:26" ht="20.100000000000001" customHeight="1" thickBot="1" x14ac:dyDescent="0.3">
      <c r="A85" s="28"/>
      <c r="B85" s="6" t="s">
        <v>3</v>
      </c>
      <c r="C85" s="6" t="s">
        <v>4</v>
      </c>
      <c r="D85" s="6" t="s">
        <v>3</v>
      </c>
      <c r="E85" s="6" t="s">
        <v>4</v>
      </c>
      <c r="F85" s="18" t="s">
        <v>3</v>
      </c>
      <c r="G85" s="18" t="s">
        <v>4</v>
      </c>
      <c r="H85" s="18" t="s">
        <v>3</v>
      </c>
      <c r="I85" s="18" t="s">
        <v>4</v>
      </c>
      <c r="J85" s="18" t="s">
        <v>3</v>
      </c>
      <c r="K85" s="18" t="s">
        <v>4</v>
      </c>
      <c r="L85" s="18" t="s">
        <v>3</v>
      </c>
      <c r="M85" s="18" t="s">
        <v>4</v>
      </c>
      <c r="N85" s="18" t="s">
        <v>3</v>
      </c>
      <c r="O85" s="18" t="s">
        <v>4</v>
      </c>
      <c r="P85" s="18" t="s">
        <v>3</v>
      </c>
      <c r="Q85" s="18" t="s">
        <v>4</v>
      </c>
      <c r="R85" s="18" t="s">
        <v>3</v>
      </c>
      <c r="S85" s="18" t="s">
        <v>4</v>
      </c>
      <c r="T85" s="18" t="s">
        <v>3</v>
      </c>
      <c r="U85" s="18" t="s">
        <v>4</v>
      </c>
      <c r="V85" s="18" t="s">
        <v>3</v>
      </c>
      <c r="W85" s="18" t="s">
        <v>4</v>
      </c>
      <c r="X85" s="6" t="s">
        <v>3</v>
      </c>
      <c r="Y85" s="6" t="s">
        <v>4</v>
      </c>
      <c r="Z85" s="6" t="s">
        <v>5</v>
      </c>
    </row>
    <row r="86" spans="1:26" ht="30.75" thickBot="1" x14ac:dyDescent="0.3">
      <c r="A86" s="7" t="s">
        <v>20</v>
      </c>
      <c r="B86" s="8">
        <v>552</v>
      </c>
      <c r="C86" s="8">
        <v>491</v>
      </c>
      <c r="D86" s="8">
        <v>552</v>
      </c>
      <c r="E86" s="8">
        <v>424</v>
      </c>
      <c r="F86" s="8">
        <v>552</v>
      </c>
      <c r="G86" s="8">
        <v>439</v>
      </c>
      <c r="H86" s="8">
        <v>552</v>
      </c>
      <c r="I86" s="8">
        <v>492</v>
      </c>
      <c r="J86" s="8">
        <v>552</v>
      </c>
      <c r="K86" s="8">
        <v>479</v>
      </c>
      <c r="L86" s="8">
        <v>552</v>
      </c>
      <c r="M86" s="8">
        <v>501</v>
      </c>
      <c r="N86" s="8">
        <v>552</v>
      </c>
      <c r="O86" s="8">
        <v>545</v>
      </c>
      <c r="P86" s="8">
        <v>552</v>
      </c>
      <c r="Q86" s="8">
        <v>432</v>
      </c>
      <c r="R86" s="20">
        <v>552</v>
      </c>
      <c r="S86" s="20">
        <v>464</v>
      </c>
      <c r="T86" s="20">
        <v>552</v>
      </c>
      <c r="U86" s="20">
        <v>472</v>
      </c>
      <c r="V86" s="20">
        <v>552</v>
      </c>
      <c r="W86" s="20">
        <v>394</v>
      </c>
      <c r="X86" s="22">
        <v>6072</v>
      </c>
      <c r="Y86" s="22">
        <v>5133</v>
      </c>
      <c r="Z86" s="9">
        <f t="shared" ref="Z86:Z87" si="43">(Y86-X86)/X86</f>
        <v>-0.15464426877470355</v>
      </c>
    </row>
    <row r="87" spans="1:26" ht="30" customHeight="1" thickBot="1" x14ac:dyDescent="0.3">
      <c r="A87" s="7" t="s">
        <v>21</v>
      </c>
      <c r="B87" s="8">
        <v>120</v>
      </c>
      <c r="C87" s="8">
        <v>136</v>
      </c>
      <c r="D87" s="8">
        <v>120</v>
      </c>
      <c r="E87" s="8">
        <v>134</v>
      </c>
      <c r="F87" s="8">
        <v>120</v>
      </c>
      <c r="G87" s="8">
        <v>149</v>
      </c>
      <c r="H87" s="8">
        <v>120</v>
      </c>
      <c r="I87" s="8">
        <v>136</v>
      </c>
      <c r="J87" s="8">
        <v>120</v>
      </c>
      <c r="K87" s="8">
        <v>152</v>
      </c>
      <c r="L87" s="8">
        <v>120</v>
      </c>
      <c r="M87" s="8">
        <v>143</v>
      </c>
      <c r="N87" s="8">
        <v>120</v>
      </c>
      <c r="O87" s="8">
        <v>159</v>
      </c>
      <c r="P87" s="8">
        <v>120</v>
      </c>
      <c r="Q87" s="8">
        <v>171</v>
      </c>
      <c r="R87" s="20">
        <v>120</v>
      </c>
      <c r="S87" s="20">
        <v>154</v>
      </c>
      <c r="T87" s="20">
        <v>120</v>
      </c>
      <c r="U87" s="20">
        <v>184</v>
      </c>
      <c r="V87" s="20">
        <v>120</v>
      </c>
      <c r="W87" s="20">
        <v>159</v>
      </c>
      <c r="X87" s="22">
        <v>1320</v>
      </c>
      <c r="Y87" s="22">
        <v>1677</v>
      </c>
      <c r="Z87" s="9">
        <f t="shared" si="43"/>
        <v>0.27045454545454545</v>
      </c>
    </row>
    <row r="88" spans="1:26" ht="30.75" hidden="1" thickBot="1" x14ac:dyDescent="0.3">
      <c r="A88" s="7" t="s">
        <v>61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6"/>
      <c r="Y88" s="6"/>
      <c r="Z88" s="6"/>
    </row>
    <row r="89" spans="1:26" ht="30.75" hidden="1" thickBot="1" x14ac:dyDescent="0.3">
      <c r="A89" s="7" t="s">
        <v>62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6"/>
      <c r="Y89" s="6"/>
      <c r="Z89" s="6"/>
    </row>
    <row r="90" spans="1:26" ht="15.75" hidden="1" thickBot="1" x14ac:dyDescent="0.3">
      <c r="A90" s="7" t="s">
        <v>63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6"/>
      <c r="Y90" s="6"/>
      <c r="Z90" s="6"/>
    </row>
    <row r="91" spans="1:26" ht="30.75" hidden="1" thickBot="1" x14ac:dyDescent="0.3">
      <c r="A91" s="7" t="s">
        <v>64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6"/>
      <c r="Y91" s="6"/>
      <c r="Z91" s="6"/>
    </row>
    <row r="92" spans="1:26" ht="15.75" hidden="1" thickBot="1" x14ac:dyDescent="0.3">
      <c r="A92" s="7" t="s">
        <v>65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6"/>
      <c r="Y92" s="6"/>
      <c r="Z92" s="6"/>
    </row>
    <row r="93" spans="1:26" ht="19.5" hidden="1" customHeight="1" x14ac:dyDescent="0.25">
      <c r="A93" s="7" t="s">
        <v>66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6"/>
      <c r="Y93" s="6"/>
      <c r="Z93" s="6"/>
    </row>
    <row r="94" spans="1:26" ht="19.5" hidden="1" customHeight="1" x14ac:dyDescent="0.25">
      <c r="A94" s="7" t="s">
        <v>67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6"/>
      <c r="Y94" s="6"/>
      <c r="Z94" s="6"/>
    </row>
    <row r="95" spans="1:26" ht="20.100000000000001" customHeight="1" x14ac:dyDescent="0.25">
      <c r="A95" s="2"/>
    </row>
    <row r="96" spans="1:26" ht="0.75" customHeight="1" thickBot="1" x14ac:dyDescent="0.3">
      <c r="A96" s="26" t="s">
        <v>68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9.5" hidden="1" customHeight="1" thickBot="1" x14ac:dyDescent="0.3">
      <c r="A97" s="27"/>
      <c r="B97" s="23" t="s">
        <v>1</v>
      </c>
      <c r="C97" s="24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23" t="s">
        <v>2</v>
      </c>
      <c r="Y97" s="25"/>
      <c r="Z97" s="24"/>
    </row>
    <row r="98" spans="1:26" ht="19.5" hidden="1" customHeight="1" x14ac:dyDescent="0.25">
      <c r="A98" s="28"/>
      <c r="B98" s="6" t="s">
        <v>3</v>
      </c>
      <c r="C98" s="6" t="s">
        <v>4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 t="s">
        <v>3</v>
      </c>
      <c r="Y98" s="6" t="s">
        <v>4</v>
      </c>
      <c r="Z98" s="6" t="s">
        <v>5</v>
      </c>
    </row>
    <row r="99" spans="1:26" ht="19.5" hidden="1" customHeight="1" x14ac:dyDescent="0.25">
      <c r="A99" s="7" t="s">
        <v>69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6"/>
      <c r="Y99" s="6"/>
      <c r="Z99" s="6"/>
    </row>
    <row r="100" spans="1:26" ht="19.5" hidden="1" customHeight="1" x14ac:dyDescent="0.25">
      <c r="A100" s="7" t="s">
        <v>70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6"/>
      <c r="Y100" s="6"/>
      <c r="Z100" s="6"/>
    </row>
    <row r="101" spans="1:26" ht="19.5" hidden="1" customHeight="1" x14ac:dyDescent="0.25">
      <c r="A101" s="7" t="s">
        <v>2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6"/>
    </row>
    <row r="102" spans="1:26" ht="18.75" customHeight="1" x14ac:dyDescent="0.25">
      <c r="A102" s="2"/>
    </row>
    <row r="103" spans="1:26" ht="19.5" hidden="1" customHeight="1" x14ac:dyDescent="0.25">
      <c r="A103" s="26" t="s">
        <v>71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9.5" hidden="1" customHeight="1" x14ac:dyDescent="0.25">
      <c r="A104" s="27"/>
      <c r="B104" s="23" t="s">
        <v>1</v>
      </c>
      <c r="C104" s="24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23" t="s">
        <v>2</v>
      </c>
      <c r="Y104" s="25"/>
      <c r="Z104" s="24"/>
    </row>
    <row r="105" spans="1:26" ht="19.5" hidden="1" customHeight="1" x14ac:dyDescent="0.25">
      <c r="A105" s="28"/>
      <c r="B105" s="6" t="s">
        <v>3</v>
      </c>
      <c r="C105" s="6" t="s">
        <v>4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 t="s">
        <v>3</v>
      </c>
      <c r="Y105" s="6" t="s">
        <v>4</v>
      </c>
      <c r="Z105" s="6" t="s">
        <v>5</v>
      </c>
    </row>
    <row r="106" spans="1:26" ht="19.5" hidden="1" customHeight="1" x14ac:dyDescent="0.25">
      <c r="A106" s="7" t="s">
        <v>6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6"/>
      <c r="Y106" s="6"/>
      <c r="Z106" s="6"/>
    </row>
    <row r="107" spans="1:26" ht="19.5" hidden="1" customHeight="1" x14ac:dyDescent="0.25">
      <c r="A107" s="7" t="s">
        <v>7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6"/>
      <c r="Y107" s="6"/>
      <c r="Z107" s="6"/>
    </row>
    <row r="108" spans="1:26" ht="19.5" hidden="1" customHeight="1" x14ac:dyDescent="0.25">
      <c r="A108" s="7" t="s">
        <v>8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6"/>
      <c r="Y108" s="6"/>
      <c r="Z108" s="6"/>
    </row>
    <row r="109" spans="1:26" ht="20.100000000000001" customHeight="1" x14ac:dyDescent="0.25">
      <c r="A109" s="2"/>
    </row>
    <row r="110" spans="1:26" ht="20.100000000000001" customHeight="1" thickBot="1" x14ac:dyDescent="0.3">
      <c r="A110" s="26" t="s">
        <v>19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20.100000000000001" customHeight="1" thickBot="1" x14ac:dyDescent="0.3">
      <c r="A111" s="27"/>
      <c r="B111" s="23" t="s">
        <v>1</v>
      </c>
      <c r="C111" s="24"/>
      <c r="D111" s="23" t="s">
        <v>117</v>
      </c>
      <c r="E111" s="24"/>
      <c r="F111" s="23" t="s">
        <v>118</v>
      </c>
      <c r="G111" s="24"/>
      <c r="H111" s="23" t="s">
        <v>136</v>
      </c>
      <c r="I111" s="24"/>
      <c r="J111" s="23" t="s">
        <v>138</v>
      </c>
      <c r="K111" s="24"/>
      <c r="L111" s="23" t="s">
        <v>139</v>
      </c>
      <c r="M111" s="24"/>
      <c r="N111" s="23" t="s">
        <v>140</v>
      </c>
      <c r="O111" s="24"/>
      <c r="P111" s="23" t="s">
        <v>141</v>
      </c>
      <c r="Q111" s="24"/>
      <c r="R111" s="23" t="s">
        <v>142</v>
      </c>
      <c r="S111" s="24"/>
      <c r="T111" s="23" t="s">
        <v>143</v>
      </c>
      <c r="U111" s="24"/>
      <c r="V111" s="23" t="s">
        <v>144</v>
      </c>
      <c r="W111" s="24"/>
      <c r="X111" s="23" t="s">
        <v>2</v>
      </c>
      <c r="Y111" s="25"/>
      <c r="Z111" s="24"/>
    </row>
    <row r="112" spans="1:26" ht="20.100000000000001" customHeight="1" thickBot="1" x14ac:dyDescent="0.3">
      <c r="A112" s="28"/>
      <c r="B112" s="6" t="s">
        <v>3</v>
      </c>
      <c r="C112" s="6" t="s">
        <v>4</v>
      </c>
      <c r="D112" s="6" t="s">
        <v>3</v>
      </c>
      <c r="E112" s="6" t="s">
        <v>4</v>
      </c>
      <c r="F112" s="18" t="s">
        <v>3</v>
      </c>
      <c r="G112" s="18" t="s">
        <v>4</v>
      </c>
      <c r="H112" s="18" t="s">
        <v>3</v>
      </c>
      <c r="I112" s="18" t="s">
        <v>4</v>
      </c>
      <c r="J112" s="18" t="s">
        <v>3</v>
      </c>
      <c r="K112" s="18" t="s">
        <v>4</v>
      </c>
      <c r="L112" s="18" t="s">
        <v>3</v>
      </c>
      <c r="M112" s="18" t="s">
        <v>4</v>
      </c>
      <c r="N112" s="18" t="s">
        <v>3</v>
      </c>
      <c r="O112" s="18" t="s">
        <v>4</v>
      </c>
      <c r="P112" s="18" t="s">
        <v>3</v>
      </c>
      <c r="Q112" s="18" t="s">
        <v>4</v>
      </c>
      <c r="R112" s="18" t="s">
        <v>3</v>
      </c>
      <c r="S112" s="18" t="s">
        <v>4</v>
      </c>
      <c r="T112" s="18" t="s">
        <v>3</v>
      </c>
      <c r="U112" s="18" t="s">
        <v>4</v>
      </c>
      <c r="V112" s="18" t="s">
        <v>3</v>
      </c>
      <c r="W112" s="18" t="s">
        <v>4</v>
      </c>
      <c r="X112" s="6" t="s">
        <v>3</v>
      </c>
      <c r="Y112" s="6" t="s">
        <v>4</v>
      </c>
      <c r="Z112" s="6" t="s">
        <v>5</v>
      </c>
    </row>
    <row r="113" spans="1:26" ht="20.100000000000001" customHeight="1" thickBot="1" x14ac:dyDescent="0.3">
      <c r="A113" s="7" t="s">
        <v>10</v>
      </c>
      <c r="B113" s="8">
        <v>0</v>
      </c>
      <c r="C113" s="8">
        <v>312</v>
      </c>
      <c r="D113" s="8">
        <v>0</v>
      </c>
      <c r="E113" s="8">
        <v>336</v>
      </c>
      <c r="F113" s="8">
        <v>0</v>
      </c>
      <c r="G113" s="8">
        <v>348</v>
      </c>
      <c r="H113" s="8">
        <v>0</v>
      </c>
      <c r="I113" s="8">
        <v>336</v>
      </c>
      <c r="J113" s="8">
        <v>0</v>
      </c>
      <c r="K113" s="8">
        <v>402</v>
      </c>
      <c r="L113" s="8">
        <v>0</v>
      </c>
      <c r="M113" s="8">
        <v>375</v>
      </c>
      <c r="N113" s="8">
        <v>0</v>
      </c>
      <c r="O113" s="8">
        <v>435</v>
      </c>
      <c r="P113" s="8">
        <v>0</v>
      </c>
      <c r="Q113" s="8">
        <v>353</v>
      </c>
      <c r="R113" s="8">
        <v>0</v>
      </c>
      <c r="S113" s="8">
        <v>404</v>
      </c>
      <c r="T113" s="8">
        <v>0</v>
      </c>
      <c r="U113" s="8">
        <v>408</v>
      </c>
      <c r="V113" s="8">
        <v>0</v>
      </c>
      <c r="W113" s="20">
        <v>338</v>
      </c>
      <c r="X113" s="6">
        <f>B113*8</f>
        <v>0</v>
      </c>
      <c r="Y113" s="6">
        <v>4047</v>
      </c>
      <c r="Z113" s="9">
        <v>0</v>
      </c>
    </row>
    <row r="114" spans="1:26" ht="20.100000000000001" customHeight="1" thickBot="1" x14ac:dyDescent="0.3">
      <c r="A114" s="7" t="s">
        <v>11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6"/>
      <c r="Y114" s="6"/>
      <c r="Z114" s="6"/>
    </row>
    <row r="115" spans="1:26" ht="14.25" customHeight="1" x14ac:dyDescent="0.25">
      <c r="A115" s="2"/>
    </row>
    <row r="116" spans="1:26" ht="15.75" hidden="1" thickBot="1" x14ac:dyDescent="0.3">
      <c r="A116" s="26" t="s">
        <v>72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hidden="1" thickBot="1" x14ac:dyDescent="0.3">
      <c r="A117" s="27"/>
      <c r="B117" s="23" t="s">
        <v>1</v>
      </c>
      <c r="C117" s="24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23" t="s">
        <v>2</v>
      </c>
      <c r="Y117" s="25"/>
      <c r="Z117" s="24"/>
    </row>
    <row r="118" spans="1:26" ht="15.75" hidden="1" thickBot="1" x14ac:dyDescent="0.3">
      <c r="A118" s="28"/>
      <c r="B118" s="6" t="s">
        <v>3</v>
      </c>
      <c r="C118" s="6" t="s">
        <v>4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 t="s">
        <v>3</v>
      </c>
      <c r="Y118" s="6" t="s">
        <v>4</v>
      </c>
      <c r="Z118" s="6" t="s">
        <v>5</v>
      </c>
    </row>
    <row r="119" spans="1:26" ht="15.75" hidden="1" thickBot="1" x14ac:dyDescent="0.3">
      <c r="A119" s="7" t="s">
        <v>73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6"/>
      <c r="Y119" s="6"/>
      <c r="Z119" s="6"/>
    </row>
    <row r="120" spans="1:26" ht="15.75" hidden="1" thickBot="1" x14ac:dyDescent="0.3">
      <c r="A120" s="7" t="s">
        <v>74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6"/>
      <c r="Y120" s="6"/>
      <c r="Z120" s="6"/>
    </row>
    <row r="121" spans="1:26" ht="15.75" hidden="1" thickBot="1" x14ac:dyDescent="0.3">
      <c r="A121" s="7" t="s">
        <v>75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6"/>
      <c r="Y121" s="6"/>
      <c r="Z121" s="6"/>
    </row>
    <row r="122" spans="1:26" ht="15.75" hidden="1" thickBot="1" x14ac:dyDescent="0.3">
      <c r="A122" s="7" t="s">
        <v>48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6"/>
      <c r="Y122" s="6"/>
      <c r="Z122" s="6"/>
    </row>
    <row r="123" spans="1:26" ht="15.75" hidden="1" thickBot="1" x14ac:dyDescent="0.3">
      <c r="A123" s="7" t="s">
        <v>76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6"/>
      <c r="Y123" s="6"/>
      <c r="Z123" s="6"/>
    </row>
    <row r="124" spans="1:26" ht="15.75" hidden="1" thickBot="1" x14ac:dyDescent="0.3">
      <c r="A124" s="7" t="s">
        <v>77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6"/>
      <c r="Y124" s="6"/>
      <c r="Z124" s="6"/>
    </row>
    <row r="125" spans="1:26" ht="15.75" hidden="1" thickBot="1" x14ac:dyDescent="0.3">
      <c r="A125" s="7" t="s">
        <v>78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6"/>
      <c r="Y125" s="6"/>
      <c r="Z125" s="6"/>
    </row>
    <row r="126" spans="1:26" ht="15.75" hidden="1" thickBot="1" x14ac:dyDescent="0.3">
      <c r="A126" s="7" t="s">
        <v>79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6"/>
      <c r="Y126" s="6"/>
      <c r="Z126" s="6"/>
    </row>
    <row r="127" spans="1:26" ht="15.75" hidden="1" thickBot="1" x14ac:dyDescent="0.3">
      <c r="A127" s="7" t="s">
        <v>80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6"/>
      <c r="Y127" s="6"/>
      <c r="Z127" s="6"/>
    </row>
    <row r="128" spans="1:26" ht="15.75" hidden="1" thickBot="1" x14ac:dyDescent="0.3">
      <c r="A128" s="7" t="s">
        <v>81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6"/>
      <c r="Y128" s="6"/>
      <c r="Z128" s="6"/>
    </row>
    <row r="129" spans="1:26" ht="15.75" hidden="1" thickBot="1" x14ac:dyDescent="0.3">
      <c r="A129" s="7" t="s">
        <v>82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6"/>
      <c r="Y129" s="6"/>
      <c r="Z129" s="6"/>
    </row>
    <row r="130" spans="1:26" ht="15.75" hidden="1" thickBot="1" x14ac:dyDescent="0.3">
      <c r="A130" s="7" t="s">
        <v>83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6"/>
      <c r="Y130" s="6"/>
      <c r="Z130" s="6"/>
    </row>
    <row r="131" spans="1:26" ht="15.75" hidden="1" thickBot="1" x14ac:dyDescent="0.3">
      <c r="A131" s="7" t="s">
        <v>84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6"/>
      <c r="Y131" s="6"/>
      <c r="Z131" s="6"/>
    </row>
    <row r="132" spans="1:26" ht="15.75" hidden="1" thickBot="1" x14ac:dyDescent="0.3">
      <c r="A132" s="7" t="s">
        <v>2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6"/>
    </row>
    <row r="133" spans="1:26" hidden="1" x14ac:dyDescent="0.25">
      <c r="A133" s="2"/>
    </row>
    <row r="134" spans="1:26" ht="15" hidden="1" customHeight="1" thickBot="1" x14ac:dyDescent="0.3">
      <c r="A134" s="26" t="s">
        <v>85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hidden="1" thickBot="1" x14ac:dyDescent="0.3">
      <c r="A135" s="27"/>
      <c r="B135" s="23" t="s">
        <v>1</v>
      </c>
      <c r="C135" s="24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23" t="s">
        <v>2</v>
      </c>
      <c r="Y135" s="25"/>
      <c r="Z135" s="24"/>
    </row>
    <row r="136" spans="1:26" ht="15.75" hidden="1" thickBot="1" x14ac:dyDescent="0.3">
      <c r="A136" s="28"/>
      <c r="B136" s="6" t="s">
        <v>3</v>
      </c>
      <c r="C136" s="6" t="s">
        <v>4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 t="s">
        <v>3</v>
      </c>
      <c r="Y136" s="6" t="s">
        <v>4</v>
      </c>
      <c r="Z136" s="6" t="s">
        <v>5</v>
      </c>
    </row>
    <row r="137" spans="1:26" ht="15.75" hidden="1" thickBot="1" x14ac:dyDescent="0.3">
      <c r="A137" s="7" t="s">
        <v>86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hidden="1" thickBot="1" x14ac:dyDescent="0.3">
      <c r="A138" s="7" t="s">
        <v>87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6"/>
      <c r="Y138" s="6"/>
      <c r="Z138" s="6"/>
    </row>
    <row r="139" spans="1:26" ht="15.75" hidden="1" thickBot="1" x14ac:dyDescent="0.3">
      <c r="A139" s="7" t="s">
        <v>88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hidden="1" thickBot="1" x14ac:dyDescent="0.3">
      <c r="A140" s="7" t="s">
        <v>89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6"/>
      <c r="Y140" s="6"/>
      <c r="Z140" s="6"/>
    </row>
    <row r="141" spans="1:26" ht="15.75" hidden="1" thickBot="1" x14ac:dyDescent="0.3">
      <c r="A141" s="7" t="s">
        <v>90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6"/>
      <c r="Y141" s="6"/>
      <c r="Z141" s="6"/>
    </row>
    <row r="142" spans="1:26" ht="15.75" hidden="1" thickBot="1" x14ac:dyDescent="0.3">
      <c r="A142" s="7" t="s">
        <v>91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6"/>
      <c r="Y142" s="6"/>
      <c r="Z142" s="6"/>
    </row>
    <row r="143" spans="1:26" ht="15.75" hidden="1" thickBot="1" x14ac:dyDescent="0.3">
      <c r="A143" s="7" t="s">
        <v>92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6"/>
      <c r="Y143" s="6"/>
      <c r="Z143" s="6"/>
    </row>
    <row r="144" spans="1:26" ht="15.75" hidden="1" thickBot="1" x14ac:dyDescent="0.3">
      <c r="A144" s="7" t="s">
        <v>93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6"/>
      <c r="Y144" s="6"/>
      <c r="Z144" s="6"/>
    </row>
    <row r="145" spans="1:26" ht="15.75" hidden="1" thickBot="1" x14ac:dyDescent="0.3">
      <c r="A145" s="7" t="s">
        <v>94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6"/>
      <c r="Y145" s="6"/>
      <c r="Z145" s="6"/>
    </row>
    <row r="146" spans="1:26" ht="30.75" hidden="1" thickBot="1" x14ac:dyDescent="0.3">
      <c r="A146" s="7" t="s">
        <v>95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6"/>
      <c r="Y146" s="6"/>
      <c r="Z146" s="6"/>
    </row>
    <row r="147" spans="1:26" ht="15.75" hidden="1" thickBot="1" x14ac:dyDescent="0.3">
      <c r="A147" s="7" t="s">
        <v>96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6"/>
      <c r="Y147" s="6"/>
      <c r="Z147" s="6"/>
    </row>
    <row r="148" spans="1:26" ht="15.75" hidden="1" thickBot="1" x14ac:dyDescent="0.3">
      <c r="A148" s="7" t="s">
        <v>97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6"/>
      <c r="Y148" s="6"/>
      <c r="Z148" s="6"/>
    </row>
    <row r="149" spans="1:26" ht="15.75" hidden="1" thickBot="1" x14ac:dyDescent="0.3">
      <c r="A149" s="7" t="s">
        <v>98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6"/>
      <c r="Y149" s="6"/>
      <c r="Z149" s="6"/>
    </row>
    <row r="150" spans="1:26" ht="15.75" hidden="1" thickBot="1" x14ac:dyDescent="0.3">
      <c r="A150" s="7" t="s">
        <v>99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hidden="1" thickBot="1" x14ac:dyDescent="0.3">
      <c r="A151" s="7" t="s">
        <v>100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6"/>
      <c r="Y151" s="6"/>
      <c r="Z151" s="6"/>
    </row>
    <row r="152" spans="1:26" ht="15.75" hidden="1" thickBot="1" x14ac:dyDescent="0.3">
      <c r="A152" s="7" t="s">
        <v>101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6"/>
      <c r="Y152" s="6"/>
      <c r="Z152" s="6"/>
    </row>
    <row r="153" spans="1:26" ht="30.75" hidden="1" thickBot="1" x14ac:dyDescent="0.3">
      <c r="A153" s="7" t="s">
        <v>102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6"/>
      <c r="Y153" s="6"/>
      <c r="Z153" s="6"/>
    </row>
    <row r="154" spans="1:26" ht="30.75" hidden="1" thickBot="1" x14ac:dyDescent="0.3">
      <c r="A154" s="7" t="s">
        <v>103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6"/>
      <c r="Y154" s="6"/>
      <c r="Z154" s="6"/>
    </row>
    <row r="155" spans="1:26" ht="15.75" hidden="1" thickBot="1" x14ac:dyDescent="0.3">
      <c r="A155" s="7" t="s">
        <v>104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6"/>
      <c r="Y155" s="6"/>
      <c r="Z155" s="6"/>
    </row>
    <row r="156" spans="1:26" ht="15.75" hidden="1" thickBot="1" x14ac:dyDescent="0.3">
      <c r="A156" s="7" t="s">
        <v>105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6"/>
      <c r="Y156" s="6"/>
      <c r="Z156" s="6"/>
    </row>
    <row r="157" spans="1:26" ht="15.75" hidden="1" thickBot="1" x14ac:dyDescent="0.3">
      <c r="A157" s="7" t="s">
        <v>2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6"/>
    </row>
    <row r="158" spans="1:26" hidden="1" x14ac:dyDescent="0.25">
      <c r="A158" s="2"/>
    </row>
    <row r="159" spans="1:26" ht="19.5" hidden="1" customHeight="1" thickBot="1" x14ac:dyDescent="0.3">
      <c r="A159" s="26" t="s">
        <v>106</v>
      </c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9.5" hidden="1" customHeight="1" thickBot="1" x14ac:dyDescent="0.3">
      <c r="A160" s="27"/>
      <c r="B160" s="23" t="s">
        <v>1</v>
      </c>
      <c r="C160" s="24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23" t="s">
        <v>2</v>
      </c>
      <c r="Y160" s="25"/>
      <c r="Z160" s="24"/>
    </row>
    <row r="161" spans="1:26" ht="19.5" hidden="1" customHeight="1" thickBot="1" x14ac:dyDescent="0.3">
      <c r="A161" s="28"/>
      <c r="B161" s="6" t="s">
        <v>3</v>
      </c>
      <c r="C161" s="6" t="s">
        <v>4</v>
      </c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 t="s">
        <v>3</v>
      </c>
      <c r="Y161" s="6" t="s">
        <v>4</v>
      </c>
      <c r="Z161" s="6" t="s">
        <v>5</v>
      </c>
    </row>
    <row r="162" spans="1:26" ht="19.5" hidden="1" customHeight="1" thickBot="1" x14ac:dyDescent="0.3">
      <c r="A162" s="7" t="s">
        <v>107</v>
      </c>
      <c r="B162" s="8">
        <v>0</v>
      </c>
      <c r="C162" s="8">
        <v>0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6">
        <v>0</v>
      </c>
      <c r="Y162" s="6">
        <v>0</v>
      </c>
      <c r="Z162" s="6">
        <v>0</v>
      </c>
    </row>
    <row r="163" spans="1:26" ht="19.5" hidden="1" customHeight="1" thickBot="1" x14ac:dyDescent="0.3">
      <c r="A163" s="7" t="s">
        <v>108</v>
      </c>
      <c r="B163" s="8">
        <v>0</v>
      </c>
      <c r="C163" s="8">
        <v>0</v>
      </c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6">
        <v>0</v>
      </c>
      <c r="Y163" s="6">
        <v>0</v>
      </c>
      <c r="Z163" s="6">
        <v>0</v>
      </c>
    </row>
    <row r="164" spans="1:26" ht="19.5" hidden="1" customHeight="1" thickBot="1" x14ac:dyDescent="0.3">
      <c r="A164" s="7" t="s">
        <v>109</v>
      </c>
      <c r="B164" s="8">
        <v>0</v>
      </c>
      <c r="C164" s="8"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6">
        <v>0</v>
      </c>
      <c r="Y164" s="6">
        <v>0</v>
      </c>
      <c r="Z164" s="6">
        <v>0</v>
      </c>
    </row>
    <row r="165" spans="1:26" ht="19.5" hidden="1" customHeight="1" thickBot="1" x14ac:dyDescent="0.3">
      <c r="A165" s="7" t="s">
        <v>110</v>
      </c>
      <c r="B165" s="8">
        <v>0</v>
      </c>
      <c r="C165" s="8"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6">
        <v>0</v>
      </c>
      <c r="Y165" s="6">
        <v>0</v>
      </c>
      <c r="Z165" s="6">
        <v>0</v>
      </c>
    </row>
    <row r="166" spans="1:26" ht="19.5" hidden="1" customHeight="1" thickBot="1" x14ac:dyDescent="0.3">
      <c r="A166" s="7" t="s">
        <v>111</v>
      </c>
      <c r="B166" s="8">
        <v>0</v>
      </c>
      <c r="C166" s="8"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6">
        <v>0</v>
      </c>
      <c r="Y166" s="6">
        <v>0</v>
      </c>
      <c r="Z166" s="6">
        <v>0</v>
      </c>
    </row>
    <row r="167" spans="1:26" ht="19.5" hidden="1" customHeight="1" thickBot="1" x14ac:dyDescent="0.3">
      <c r="A167" s="7" t="s">
        <v>112</v>
      </c>
      <c r="B167" s="8">
        <v>0</v>
      </c>
      <c r="C167" s="8">
        <v>0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6">
        <v>0</v>
      </c>
      <c r="Y167" s="6">
        <v>0</v>
      </c>
      <c r="Z167" s="6">
        <v>0</v>
      </c>
    </row>
    <row r="168" spans="1:26" ht="19.5" hidden="1" customHeight="1" thickBot="1" x14ac:dyDescent="0.3">
      <c r="A168" s="7" t="s">
        <v>113</v>
      </c>
      <c r="B168" s="8">
        <v>0</v>
      </c>
      <c r="C168" s="8">
        <v>0</v>
      </c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6">
        <v>0</v>
      </c>
      <c r="Y168" s="6">
        <v>0</v>
      </c>
      <c r="Z168" s="6">
        <v>0</v>
      </c>
    </row>
    <row r="169" spans="1:26" ht="19.5" hidden="1" customHeight="1" thickBot="1" x14ac:dyDescent="0.3">
      <c r="A169" s="7" t="s">
        <v>114</v>
      </c>
      <c r="B169" s="8">
        <v>0</v>
      </c>
      <c r="C169" s="8"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6">
        <v>0</v>
      </c>
      <c r="Y169" s="6">
        <v>0</v>
      </c>
      <c r="Z169" s="6">
        <v>0</v>
      </c>
    </row>
    <row r="170" spans="1:26" ht="19.5" hidden="1" customHeight="1" thickBot="1" x14ac:dyDescent="0.3">
      <c r="A170" s="7" t="s">
        <v>115</v>
      </c>
      <c r="B170" s="8">
        <v>0</v>
      </c>
      <c r="C170" s="8"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6">
        <v>0</v>
      </c>
      <c r="Y170" s="6">
        <v>0</v>
      </c>
      <c r="Z170" s="6">
        <v>0</v>
      </c>
    </row>
    <row r="171" spans="1:26" ht="19.5" hidden="1" customHeight="1" thickBot="1" x14ac:dyDescent="0.3">
      <c r="A171" s="7" t="s">
        <v>116</v>
      </c>
      <c r="B171" s="8">
        <v>0</v>
      </c>
      <c r="C171" s="8"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6">
        <v>0</v>
      </c>
      <c r="Y171" s="6">
        <v>0</v>
      </c>
      <c r="Z171" s="6">
        <v>0</v>
      </c>
    </row>
    <row r="172" spans="1:26" ht="19.5" hidden="1" customHeight="1" thickBot="1" x14ac:dyDescent="0.3">
      <c r="A172" s="7" t="s">
        <v>2</v>
      </c>
      <c r="B172" s="8">
        <v>0</v>
      </c>
      <c r="C172" s="8"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>
        <v>0</v>
      </c>
      <c r="Y172" s="8">
        <v>0</v>
      </c>
      <c r="Z172" s="6">
        <v>0</v>
      </c>
    </row>
    <row r="173" spans="1:26" ht="15" customHeight="1" x14ac:dyDescent="0.25">
      <c r="A173" s="2"/>
    </row>
    <row r="174" spans="1:26" customFormat="1" ht="15.75" thickBot="1" x14ac:dyDescent="0.3">
      <c r="A174" s="32" t="s">
        <v>119</v>
      </c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customFormat="1" ht="15" customHeight="1" thickBot="1" x14ac:dyDescent="0.3">
      <c r="A175" s="33"/>
      <c r="B175" s="23" t="s">
        <v>1</v>
      </c>
      <c r="C175" s="24"/>
      <c r="D175" s="23" t="s">
        <v>117</v>
      </c>
      <c r="E175" s="24"/>
      <c r="F175" s="23" t="s">
        <v>118</v>
      </c>
      <c r="G175" s="24"/>
      <c r="H175" s="23" t="s">
        <v>136</v>
      </c>
      <c r="I175" s="24"/>
      <c r="J175" s="23" t="s">
        <v>138</v>
      </c>
      <c r="K175" s="24"/>
      <c r="L175" s="23" t="s">
        <v>139</v>
      </c>
      <c r="M175" s="24"/>
      <c r="N175" s="23" t="s">
        <v>140</v>
      </c>
      <c r="O175" s="24"/>
      <c r="P175" s="23" t="s">
        <v>141</v>
      </c>
      <c r="Q175" s="24"/>
      <c r="R175" s="23" t="s">
        <v>142</v>
      </c>
      <c r="S175" s="24"/>
      <c r="T175" s="23" t="s">
        <v>143</v>
      </c>
      <c r="U175" s="24"/>
      <c r="V175" s="23" t="s">
        <v>144</v>
      </c>
      <c r="W175" s="24"/>
      <c r="X175" s="23" t="s">
        <v>2</v>
      </c>
      <c r="Y175" s="25"/>
      <c r="Z175" s="24"/>
    </row>
    <row r="176" spans="1:26" customFormat="1" ht="15" customHeight="1" thickBot="1" x14ac:dyDescent="0.3">
      <c r="A176" s="34"/>
      <c r="B176" s="6" t="s">
        <v>3</v>
      </c>
      <c r="C176" s="6" t="s">
        <v>4</v>
      </c>
      <c r="D176" s="6" t="s">
        <v>3</v>
      </c>
      <c r="E176" s="6" t="s">
        <v>4</v>
      </c>
      <c r="F176" s="18" t="s">
        <v>3</v>
      </c>
      <c r="G176" s="18" t="s">
        <v>4</v>
      </c>
      <c r="H176" s="18" t="s">
        <v>3</v>
      </c>
      <c r="I176" s="18" t="s">
        <v>4</v>
      </c>
      <c r="J176" s="18" t="s">
        <v>3</v>
      </c>
      <c r="K176" s="18" t="s">
        <v>4</v>
      </c>
      <c r="L176" s="18" t="s">
        <v>3</v>
      </c>
      <c r="M176" s="18" t="s">
        <v>4</v>
      </c>
      <c r="N176" s="18" t="s">
        <v>3</v>
      </c>
      <c r="O176" s="18" t="s">
        <v>4</v>
      </c>
      <c r="P176" s="18" t="s">
        <v>3</v>
      </c>
      <c r="Q176" s="18" t="s">
        <v>4</v>
      </c>
      <c r="R176" s="18" t="s">
        <v>3</v>
      </c>
      <c r="S176" s="18" t="s">
        <v>4</v>
      </c>
      <c r="T176" s="18" t="s">
        <v>3</v>
      </c>
      <c r="U176" s="18" t="s">
        <v>4</v>
      </c>
      <c r="V176" s="18" t="s">
        <v>3</v>
      </c>
      <c r="W176" s="18" t="s">
        <v>4</v>
      </c>
      <c r="X176" s="6" t="s">
        <v>3</v>
      </c>
      <c r="Y176" s="6" t="s">
        <v>4</v>
      </c>
      <c r="Z176" s="6" t="s">
        <v>5</v>
      </c>
    </row>
    <row r="177" spans="1:26" customFormat="1" ht="33.75" customHeight="1" thickBot="1" x14ac:dyDescent="0.3">
      <c r="A177" s="17" t="s">
        <v>120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8">
        <v>0</v>
      </c>
      <c r="Y177" s="8">
        <v>0</v>
      </c>
      <c r="Z177" s="12">
        <v>0</v>
      </c>
    </row>
    <row r="178" spans="1:26" customFormat="1" ht="50.25" customHeight="1" thickBot="1" x14ac:dyDescent="0.3">
      <c r="A178" s="17" t="s">
        <v>121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  <c r="G178" s="20">
        <v>4</v>
      </c>
      <c r="H178" s="20">
        <v>0</v>
      </c>
      <c r="I178" s="20">
        <v>0</v>
      </c>
      <c r="J178" s="20">
        <v>0</v>
      </c>
      <c r="K178" s="20">
        <v>2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2</v>
      </c>
      <c r="T178" s="20">
        <v>0</v>
      </c>
      <c r="U178" s="20">
        <v>0</v>
      </c>
      <c r="V178" s="20">
        <v>0</v>
      </c>
      <c r="W178" s="20">
        <v>0</v>
      </c>
      <c r="X178" s="8">
        <v>0</v>
      </c>
      <c r="Y178" s="8">
        <v>8</v>
      </c>
      <c r="Z178" s="12">
        <v>0</v>
      </c>
    </row>
    <row r="179" spans="1:26" customFormat="1" ht="51" customHeight="1" thickBot="1" x14ac:dyDescent="0.3">
      <c r="A179" s="17" t="s">
        <v>122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  <c r="G179" s="20">
        <v>5</v>
      </c>
      <c r="H179" s="20">
        <v>0</v>
      </c>
      <c r="I179" s="20">
        <v>2</v>
      </c>
      <c r="J179" s="20">
        <v>0</v>
      </c>
      <c r="K179" s="20">
        <v>2</v>
      </c>
      <c r="L179" s="20">
        <v>0</v>
      </c>
      <c r="M179" s="20">
        <v>0</v>
      </c>
      <c r="N179" s="20">
        <v>0</v>
      </c>
      <c r="O179" s="20">
        <v>4</v>
      </c>
      <c r="P179" s="20">
        <v>0</v>
      </c>
      <c r="Q179" s="20">
        <v>1</v>
      </c>
      <c r="R179" s="20">
        <v>0</v>
      </c>
      <c r="S179" s="20">
        <v>1</v>
      </c>
      <c r="T179" s="20">
        <v>0</v>
      </c>
      <c r="U179" s="20">
        <v>1</v>
      </c>
      <c r="V179" s="20">
        <v>0</v>
      </c>
      <c r="W179" s="20">
        <v>0</v>
      </c>
      <c r="X179" s="8">
        <v>0</v>
      </c>
      <c r="Y179" s="8">
        <v>16</v>
      </c>
      <c r="Z179" s="12">
        <v>0</v>
      </c>
    </row>
    <row r="180" spans="1:26" customFormat="1" ht="51" customHeight="1" thickBot="1" x14ac:dyDescent="0.3">
      <c r="A180" s="17" t="s">
        <v>123</v>
      </c>
      <c r="B180" s="20">
        <v>0</v>
      </c>
      <c r="C180" s="20">
        <v>0</v>
      </c>
      <c r="D180" s="20">
        <v>20</v>
      </c>
      <c r="E180" s="20">
        <v>7</v>
      </c>
      <c r="F180" s="20">
        <v>20</v>
      </c>
      <c r="G180" s="20">
        <v>1</v>
      </c>
      <c r="H180" s="20">
        <v>20</v>
      </c>
      <c r="I180" s="20">
        <v>0</v>
      </c>
      <c r="J180" s="20">
        <v>20</v>
      </c>
      <c r="K180" s="20">
        <v>1</v>
      </c>
      <c r="L180" s="20">
        <v>20</v>
      </c>
      <c r="M180" s="20">
        <v>0</v>
      </c>
      <c r="N180" s="20">
        <v>20</v>
      </c>
      <c r="O180" s="20">
        <v>0</v>
      </c>
      <c r="P180" s="20">
        <v>20</v>
      </c>
      <c r="Q180" s="20">
        <v>0</v>
      </c>
      <c r="R180" s="20">
        <v>20</v>
      </c>
      <c r="S180" s="20">
        <v>2</v>
      </c>
      <c r="T180" s="20">
        <v>20</v>
      </c>
      <c r="U180" s="20">
        <v>2</v>
      </c>
      <c r="V180" s="20">
        <v>20</v>
      </c>
      <c r="W180" s="20">
        <v>0</v>
      </c>
      <c r="X180" s="8">
        <v>200</v>
      </c>
      <c r="Y180" s="8">
        <v>13</v>
      </c>
      <c r="Z180" s="9">
        <f t="shared" ref="Z180:Z181" si="44">(Y180-X180)/X180</f>
        <v>-0.93500000000000005</v>
      </c>
    </row>
    <row r="181" spans="1:26" customFormat="1" ht="15.75" thickBot="1" x14ac:dyDescent="0.3">
      <c r="A181" s="17" t="s">
        <v>124</v>
      </c>
      <c r="B181" s="18">
        <v>0</v>
      </c>
      <c r="C181" s="18">
        <v>0</v>
      </c>
      <c r="D181" s="18">
        <f>SUM(D177:D180)</f>
        <v>20</v>
      </c>
      <c r="E181" s="18">
        <f t="shared" ref="E181:Y181" si="45">SUM(E177:E180)</f>
        <v>7</v>
      </c>
      <c r="F181" s="18">
        <f t="shared" si="45"/>
        <v>20</v>
      </c>
      <c r="G181" s="18">
        <f t="shared" si="45"/>
        <v>10</v>
      </c>
      <c r="H181" s="18">
        <f t="shared" si="45"/>
        <v>20</v>
      </c>
      <c r="I181" s="18">
        <f t="shared" si="45"/>
        <v>2</v>
      </c>
      <c r="J181" s="18">
        <f t="shared" si="45"/>
        <v>20</v>
      </c>
      <c r="K181" s="18">
        <f t="shared" si="45"/>
        <v>5</v>
      </c>
      <c r="L181" s="18">
        <f t="shared" si="45"/>
        <v>20</v>
      </c>
      <c r="M181" s="18">
        <f t="shared" si="45"/>
        <v>0</v>
      </c>
      <c r="N181" s="18">
        <f t="shared" si="45"/>
        <v>20</v>
      </c>
      <c r="O181" s="18">
        <f t="shared" si="45"/>
        <v>4</v>
      </c>
      <c r="P181" s="18">
        <f t="shared" si="45"/>
        <v>20</v>
      </c>
      <c r="Q181" s="18">
        <f t="shared" si="45"/>
        <v>1</v>
      </c>
      <c r="R181" s="18">
        <f t="shared" ref="R181:U181" si="46">SUM(R177:R180)</f>
        <v>20</v>
      </c>
      <c r="S181" s="18">
        <f t="shared" si="46"/>
        <v>5</v>
      </c>
      <c r="T181" s="18">
        <f t="shared" si="46"/>
        <v>20</v>
      </c>
      <c r="U181" s="18">
        <f t="shared" si="46"/>
        <v>3</v>
      </c>
      <c r="V181" s="18">
        <f t="shared" si="45"/>
        <v>20</v>
      </c>
      <c r="W181" s="18">
        <f t="shared" si="45"/>
        <v>0</v>
      </c>
      <c r="X181" s="18">
        <f t="shared" si="45"/>
        <v>200</v>
      </c>
      <c r="Y181" s="18">
        <f t="shared" si="45"/>
        <v>37</v>
      </c>
      <c r="Z181" s="9">
        <f t="shared" si="44"/>
        <v>-0.81499999999999995</v>
      </c>
    </row>
    <row r="182" spans="1:26" customFormat="1" ht="40.5" customHeight="1" thickBot="1" x14ac:dyDescent="0.3">
      <c r="A182" s="17" t="s">
        <v>125</v>
      </c>
      <c r="B182" s="20">
        <v>0</v>
      </c>
      <c r="C182" s="20">
        <v>0</v>
      </c>
      <c r="D182" s="20">
        <v>3</v>
      </c>
      <c r="E182" s="20">
        <v>0</v>
      </c>
      <c r="F182" s="20">
        <v>3</v>
      </c>
      <c r="G182" s="20">
        <v>6</v>
      </c>
      <c r="H182" s="20">
        <v>3</v>
      </c>
      <c r="I182" s="20">
        <v>0</v>
      </c>
      <c r="J182" s="20">
        <v>3</v>
      </c>
      <c r="K182" s="20">
        <v>0</v>
      </c>
      <c r="L182" s="20">
        <v>3</v>
      </c>
      <c r="M182" s="20">
        <v>2</v>
      </c>
      <c r="N182" s="20">
        <v>3</v>
      </c>
      <c r="O182" s="20">
        <v>3</v>
      </c>
      <c r="P182" s="20">
        <v>3</v>
      </c>
      <c r="Q182" s="20">
        <v>0</v>
      </c>
      <c r="R182" s="20">
        <v>3</v>
      </c>
      <c r="S182" s="20">
        <v>1</v>
      </c>
      <c r="T182" s="20">
        <v>3</v>
      </c>
      <c r="U182" s="20">
        <v>0</v>
      </c>
      <c r="V182" s="20">
        <v>3</v>
      </c>
      <c r="W182" s="20">
        <v>0</v>
      </c>
      <c r="X182" s="8">
        <v>30</v>
      </c>
      <c r="Y182" s="8">
        <v>12</v>
      </c>
      <c r="Z182" s="9">
        <f>(Y182-X182)/X182</f>
        <v>-0.6</v>
      </c>
    </row>
    <row r="183" spans="1:26" customFormat="1" ht="36" customHeight="1" thickBot="1" x14ac:dyDescent="0.3">
      <c r="A183" s="17" t="s">
        <v>126</v>
      </c>
      <c r="B183" s="20">
        <v>0</v>
      </c>
      <c r="C183" s="20">
        <v>0</v>
      </c>
      <c r="D183" s="20">
        <v>3</v>
      </c>
      <c r="E183" s="20">
        <v>0</v>
      </c>
      <c r="F183" s="20">
        <v>3</v>
      </c>
      <c r="G183" s="20">
        <v>4</v>
      </c>
      <c r="H183" s="20">
        <v>3</v>
      </c>
      <c r="I183" s="20">
        <v>0</v>
      </c>
      <c r="J183" s="20">
        <v>3</v>
      </c>
      <c r="K183" s="20">
        <v>2</v>
      </c>
      <c r="L183" s="20">
        <v>3</v>
      </c>
      <c r="M183" s="20">
        <v>1</v>
      </c>
      <c r="N183" s="20">
        <v>3</v>
      </c>
      <c r="O183" s="20">
        <v>1</v>
      </c>
      <c r="P183" s="20">
        <v>3</v>
      </c>
      <c r="Q183" s="20">
        <v>1</v>
      </c>
      <c r="R183" s="20">
        <v>3</v>
      </c>
      <c r="S183" s="20">
        <v>0</v>
      </c>
      <c r="T183" s="20">
        <v>3</v>
      </c>
      <c r="U183" s="20">
        <v>0</v>
      </c>
      <c r="V183" s="20">
        <v>3</v>
      </c>
      <c r="W183" s="20">
        <v>0</v>
      </c>
      <c r="X183" s="8">
        <v>30</v>
      </c>
      <c r="Y183" s="8">
        <v>9</v>
      </c>
      <c r="Z183" s="9">
        <f>(Y183-X183)/X183</f>
        <v>-0.7</v>
      </c>
    </row>
    <row r="184" spans="1:26" customFormat="1" ht="36.75" customHeight="1" thickBot="1" x14ac:dyDescent="0.3">
      <c r="A184" s="17" t="s">
        <v>127</v>
      </c>
      <c r="B184" s="20">
        <v>0</v>
      </c>
      <c r="C184" s="20">
        <v>0</v>
      </c>
      <c r="D184" s="20">
        <v>5</v>
      </c>
      <c r="E184" s="20">
        <v>0</v>
      </c>
      <c r="F184" s="20">
        <v>5</v>
      </c>
      <c r="G184" s="20">
        <v>0</v>
      </c>
      <c r="H184" s="20">
        <v>5</v>
      </c>
      <c r="I184" s="21">
        <v>0</v>
      </c>
      <c r="J184" s="20">
        <v>5</v>
      </c>
      <c r="K184" s="20">
        <v>0</v>
      </c>
      <c r="L184" s="20">
        <v>5</v>
      </c>
      <c r="M184" s="20">
        <v>0</v>
      </c>
      <c r="N184" s="20">
        <v>5</v>
      </c>
      <c r="O184" s="20">
        <v>0</v>
      </c>
      <c r="P184" s="20">
        <v>5</v>
      </c>
      <c r="Q184" s="20">
        <v>0</v>
      </c>
      <c r="R184" s="20">
        <v>5</v>
      </c>
      <c r="S184" s="20">
        <v>0</v>
      </c>
      <c r="T184" s="20">
        <v>5</v>
      </c>
      <c r="U184" s="20">
        <v>0</v>
      </c>
      <c r="V184" s="20">
        <v>5</v>
      </c>
      <c r="W184" s="20">
        <v>0</v>
      </c>
      <c r="X184" s="8">
        <v>50</v>
      </c>
      <c r="Y184" s="8">
        <v>0</v>
      </c>
      <c r="Z184" s="9">
        <f t="shared" ref="Z184:Z186" si="47">(Y184-X184)/X184</f>
        <v>-1</v>
      </c>
    </row>
    <row r="185" spans="1:26" customFormat="1" ht="33.75" customHeight="1" thickBot="1" x14ac:dyDescent="0.3">
      <c r="A185" s="17" t="s">
        <v>128</v>
      </c>
      <c r="B185" s="20">
        <v>0</v>
      </c>
      <c r="C185" s="20">
        <v>0</v>
      </c>
      <c r="D185" s="20">
        <v>5</v>
      </c>
      <c r="E185" s="20">
        <v>0</v>
      </c>
      <c r="F185" s="20">
        <v>5</v>
      </c>
      <c r="G185" s="20">
        <v>2</v>
      </c>
      <c r="H185" s="20">
        <v>5</v>
      </c>
      <c r="I185" s="20">
        <v>1</v>
      </c>
      <c r="J185" s="20">
        <v>5</v>
      </c>
      <c r="K185" s="20">
        <v>3</v>
      </c>
      <c r="L185" s="20">
        <v>5</v>
      </c>
      <c r="M185" s="20">
        <v>0</v>
      </c>
      <c r="N185" s="20">
        <v>5</v>
      </c>
      <c r="O185" s="20">
        <v>0</v>
      </c>
      <c r="P185" s="20">
        <v>5</v>
      </c>
      <c r="Q185" s="20">
        <v>0</v>
      </c>
      <c r="R185" s="20">
        <v>5</v>
      </c>
      <c r="S185" s="20">
        <v>0</v>
      </c>
      <c r="T185" s="20">
        <v>5</v>
      </c>
      <c r="U185" s="20">
        <v>0</v>
      </c>
      <c r="V185" s="20">
        <v>5</v>
      </c>
      <c r="W185" s="20">
        <v>0</v>
      </c>
      <c r="X185" s="8">
        <v>50</v>
      </c>
      <c r="Y185" s="8">
        <v>6</v>
      </c>
      <c r="Z185" s="9">
        <f t="shared" si="47"/>
        <v>-0.88</v>
      </c>
    </row>
    <row r="186" spans="1:26" customFormat="1" ht="33.75" customHeight="1" thickBot="1" x14ac:dyDescent="0.3">
      <c r="A186" s="17" t="s">
        <v>129</v>
      </c>
      <c r="B186" s="18">
        <v>0</v>
      </c>
      <c r="C186" s="18">
        <v>0</v>
      </c>
      <c r="D186" s="18">
        <f>SUM(D182:D185)</f>
        <v>16</v>
      </c>
      <c r="E186" s="18">
        <f t="shared" ref="E186:Y186" si="48">SUM(E182:E185)</f>
        <v>0</v>
      </c>
      <c r="F186" s="18">
        <f t="shared" si="48"/>
        <v>16</v>
      </c>
      <c r="G186" s="18">
        <f t="shared" si="48"/>
        <v>12</v>
      </c>
      <c r="H186" s="18">
        <f t="shared" si="48"/>
        <v>16</v>
      </c>
      <c r="I186" s="18">
        <f t="shared" si="48"/>
        <v>1</v>
      </c>
      <c r="J186" s="18">
        <f t="shared" si="48"/>
        <v>16</v>
      </c>
      <c r="K186" s="18">
        <f t="shared" si="48"/>
        <v>5</v>
      </c>
      <c r="L186" s="18">
        <f t="shared" si="48"/>
        <v>16</v>
      </c>
      <c r="M186" s="18">
        <f t="shared" si="48"/>
        <v>3</v>
      </c>
      <c r="N186" s="18">
        <f t="shared" si="48"/>
        <v>16</v>
      </c>
      <c r="O186" s="18">
        <f t="shared" si="48"/>
        <v>4</v>
      </c>
      <c r="P186" s="18">
        <f t="shared" si="48"/>
        <v>16</v>
      </c>
      <c r="Q186" s="18">
        <f t="shared" si="48"/>
        <v>1</v>
      </c>
      <c r="R186" s="18">
        <f t="shared" ref="R186:U186" si="49">SUM(R182:R185)</f>
        <v>16</v>
      </c>
      <c r="S186" s="18">
        <f t="shared" si="49"/>
        <v>1</v>
      </c>
      <c r="T186" s="18">
        <f t="shared" si="49"/>
        <v>16</v>
      </c>
      <c r="U186" s="18">
        <f t="shared" si="49"/>
        <v>0</v>
      </c>
      <c r="V186" s="18">
        <f t="shared" si="48"/>
        <v>16</v>
      </c>
      <c r="W186" s="18">
        <f t="shared" si="48"/>
        <v>0</v>
      </c>
      <c r="X186" s="18">
        <f t="shared" si="48"/>
        <v>160</v>
      </c>
      <c r="Y186" s="18">
        <f t="shared" si="48"/>
        <v>27</v>
      </c>
      <c r="Z186" s="9">
        <f t="shared" si="47"/>
        <v>-0.83125000000000004</v>
      </c>
    </row>
    <row r="187" spans="1:26" customFormat="1" ht="49.5" customHeight="1" thickBot="1" x14ac:dyDescent="0.3">
      <c r="A187" s="17" t="s">
        <v>130</v>
      </c>
      <c r="B187" s="20">
        <v>0</v>
      </c>
      <c r="C187" s="20">
        <v>0</v>
      </c>
      <c r="D187" s="20">
        <v>2</v>
      </c>
      <c r="E187" s="20">
        <v>0</v>
      </c>
      <c r="F187" s="20">
        <v>2</v>
      </c>
      <c r="G187" s="20">
        <v>6</v>
      </c>
      <c r="H187" s="20">
        <v>2</v>
      </c>
      <c r="I187" s="20">
        <v>0</v>
      </c>
      <c r="J187" s="20">
        <v>2</v>
      </c>
      <c r="K187" s="20">
        <v>5</v>
      </c>
      <c r="L187" s="20">
        <v>2</v>
      </c>
      <c r="M187" s="20">
        <v>5</v>
      </c>
      <c r="N187" s="20">
        <v>2</v>
      </c>
      <c r="O187" s="20">
        <v>12</v>
      </c>
      <c r="P187" s="20">
        <v>2</v>
      </c>
      <c r="Q187" s="20">
        <v>5</v>
      </c>
      <c r="R187" s="20">
        <v>2</v>
      </c>
      <c r="S187" s="20">
        <v>11</v>
      </c>
      <c r="T187" s="20">
        <v>2</v>
      </c>
      <c r="U187" s="20">
        <v>5</v>
      </c>
      <c r="V187" s="20">
        <v>2</v>
      </c>
      <c r="W187" s="20">
        <v>2</v>
      </c>
      <c r="X187" s="8">
        <v>20</v>
      </c>
      <c r="Y187" s="8">
        <v>51</v>
      </c>
      <c r="Z187" s="12">
        <f t="shared" ref="Z187:Z193" si="50">(Y187-X187)/X187</f>
        <v>1.55</v>
      </c>
    </row>
    <row r="188" spans="1:26" customFormat="1" ht="49.5" customHeight="1" thickBot="1" x14ac:dyDescent="0.3">
      <c r="A188" s="17" t="s">
        <v>137</v>
      </c>
      <c r="B188" s="20">
        <v>0</v>
      </c>
      <c r="C188" s="20">
        <v>0</v>
      </c>
      <c r="D188" s="20">
        <v>2</v>
      </c>
      <c r="E188" s="20">
        <v>0</v>
      </c>
      <c r="F188" s="20">
        <v>2</v>
      </c>
      <c r="G188" s="20">
        <v>0</v>
      </c>
      <c r="H188" s="20">
        <v>2</v>
      </c>
      <c r="I188" s="20">
        <v>0</v>
      </c>
      <c r="J188" s="20">
        <v>2</v>
      </c>
      <c r="K188" s="20">
        <v>1</v>
      </c>
      <c r="L188" s="20">
        <v>2</v>
      </c>
      <c r="M188" s="20">
        <v>0</v>
      </c>
      <c r="N188" s="20">
        <v>2</v>
      </c>
      <c r="O188" s="20">
        <v>1</v>
      </c>
      <c r="P188" s="20">
        <v>2</v>
      </c>
      <c r="Q188" s="20">
        <v>1</v>
      </c>
      <c r="R188" s="20">
        <v>2</v>
      </c>
      <c r="S188" s="20">
        <v>0</v>
      </c>
      <c r="T188" s="20">
        <v>2</v>
      </c>
      <c r="U188" s="20">
        <v>0</v>
      </c>
      <c r="V188" s="20">
        <v>2</v>
      </c>
      <c r="W188" s="20">
        <v>1</v>
      </c>
      <c r="X188" s="8">
        <v>20</v>
      </c>
      <c r="Y188" s="8">
        <v>4</v>
      </c>
      <c r="Z188" s="12">
        <f t="shared" si="50"/>
        <v>-0.8</v>
      </c>
    </row>
    <row r="189" spans="1:26" customFormat="1" ht="22.5" customHeight="1" thickBot="1" x14ac:dyDescent="0.3">
      <c r="A189" s="17" t="s">
        <v>131</v>
      </c>
      <c r="B189" s="18">
        <v>0</v>
      </c>
      <c r="C189" s="18">
        <v>0</v>
      </c>
      <c r="D189" s="18">
        <f>SUM(D187:D188)</f>
        <v>4</v>
      </c>
      <c r="E189" s="18">
        <f t="shared" ref="E189:P189" si="51">SUM(E187:E188)</f>
        <v>0</v>
      </c>
      <c r="F189" s="18">
        <f t="shared" si="51"/>
        <v>4</v>
      </c>
      <c r="G189" s="18">
        <f t="shared" si="51"/>
        <v>6</v>
      </c>
      <c r="H189" s="18">
        <f t="shared" si="51"/>
        <v>4</v>
      </c>
      <c r="I189" s="18">
        <f t="shared" si="51"/>
        <v>0</v>
      </c>
      <c r="J189" s="18">
        <f t="shared" si="51"/>
        <v>4</v>
      </c>
      <c r="K189" s="18">
        <f t="shared" si="51"/>
        <v>6</v>
      </c>
      <c r="L189" s="18">
        <f t="shared" si="51"/>
        <v>4</v>
      </c>
      <c r="M189" s="18">
        <f t="shared" si="51"/>
        <v>5</v>
      </c>
      <c r="N189" s="18">
        <f t="shared" si="51"/>
        <v>4</v>
      </c>
      <c r="O189" s="18">
        <f t="shared" si="51"/>
        <v>13</v>
      </c>
      <c r="P189" s="18">
        <f t="shared" si="51"/>
        <v>4</v>
      </c>
      <c r="Q189" s="18">
        <f>SUM(Q187:Q188)</f>
        <v>6</v>
      </c>
      <c r="R189" s="18">
        <f t="shared" ref="R189:U189" si="52">SUM(R187:R188)</f>
        <v>4</v>
      </c>
      <c r="S189" s="18">
        <f t="shared" si="52"/>
        <v>11</v>
      </c>
      <c r="T189" s="18">
        <f t="shared" si="52"/>
        <v>4</v>
      </c>
      <c r="U189" s="18">
        <f t="shared" si="52"/>
        <v>5</v>
      </c>
      <c r="V189" s="18">
        <f t="shared" ref="V189:Y189" si="53">SUM(V187:V188)</f>
        <v>4</v>
      </c>
      <c r="W189" s="18">
        <f t="shared" si="53"/>
        <v>3</v>
      </c>
      <c r="X189" s="18">
        <f t="shared" si="53"/>
        <v>40</v>
      </c>
      <c r="Y189" s="18">
        <f t="shared" si="53"/>
        <v>55</v>
      </c>
      <c r="Z189" s="9">
        <f t="shared" si="50"/>
        <v>0.375</v>
      </c>
    </row>
    <row r="190" spans="1:26" customFormat="1" ht="30" customHeight="1" thickBot="1" x14ac:dyDescent="0.3">
      <c r="A190" s="17" t="s">
        <v>132</v>
      </c>
      <c r="B190" s="20">
        <v>0</v>
      </c>
      <c r="C190" s="20">
        <v>0</v>
      </c>
      <c r="D190" s="20">
        <v>20</v>
      </c>
      <c r="E190" s="20">
        <v>0</v>
      </c>
      <c r="F190" s="20">
        <v>20</v>
      </c>
      <c r="G190" s="20">
        <v>25</v>
      </c>
      <c r="H190" s="20">
        <v>20</v>
      </c>
      <c r="I190" s="20">
        <v>8</v>
      </c>
      <c r="J190" s="20">
        <v>20</v>
      </c>
      <c r="K190" s="20">
        <v>11</v>
      </c>
      <c r="L190" s="20">
        <v>20</v>
      </c>
      <c r="M190" s="20">
        <v>20</v>
      </c>
      <c r="N190" s="20">
        <v>20</v>
      </c>
      <c r="O190" s="20">
        <v>7</v>
      </c>
      <c r="P190" s="20">
        <v>20</v>
      </c>
      <c r="Q190" s="20">
        <v>8</v>
      </c>
      <c r="R190" s="20">
        <v>20</v>
      </c>
      <c r="S190" s="20">
        <v>30</v>
      </c>
      <c r="T190" s="20">
        <v>20</v>
      </c>
      <c r="U190" s="20">
        <v>21</v>
      </c>
      <c r="V190" s="20">
        <v>20</v>
      </c>
      <c r="W190" s="20">
        <v>13</v>
      </c>
      <c r="X190" s="8">
        <v>200</v>
      </c>
      <c r="Y190" s="8">
        <v>143</v>
      </c>
      <c r="Z190" s="12">
        <f t="shared" ref="Z190" si="54">(Y190-X190)/X190</f>
        <v>-0.28499999999999998</v>
      </c>
    </row>
    <row r="191" spans="1:26" customFormat="1" ht="22.5" customHeight="1" thickBot="1" x14ac:dyDescent="0.3">
      <c r="A191" s="17" t="s">
        <v>133</v>
      </c>
      <c r="B191" s="18">
        <v>0</v>
      </c>
      <c r="C191" s="18">
        <v>0</v>
      </c>
      <c r="D191" s="18">
        <f>D190</f>
        <v>20</v>
      </c>
      <c r="E191" s="18">
        <f t="shared" ref="E191:W191" si="55">E190</f>
        <v>0</v>
      </c>
      <c r="F191" s="18">
        <f t="shared" si="55"/>
        <v>20</v>
      </c>
      <c r="G191" s="18">
        <f t="shared" si="55"/>
        <v>25</v>
      </c>
      <c r="H191" s="18">
        <f t="shared" si="55"/>
        <v>20</v>
      </c>
      <c r="I191" s="18">
        <f t="shared" si="55"/>
        <v>8</v>
      </c>
      <c r="J191" s="18">
        <f t="shared" si="55"/>
        <v>20</v>
      </c>
      <c r="K191" s="18">
        <f t="shared" si="55"/>
        <v>11</v>
      </c>
      <c r="L191" s="18">
        <f t="shared" si="55"/>
        <v>20</v>
      </c>
      <c r="M191" s="18">
        <f t="shared" si="55"/>
        <v>20</v>
      </c>
      <c r="N191" s="18">
        <f t="shared" si="55"/>
        <v>20</v>
      </c>
      <c r="O191" s="18">
        <f t="shared" si="55"/>
        <v>7</v>
      </c>
      <c r="P191" s="18">
        <f t="shared" si="55"/>
        <v>20</v>
      </c>
      <c r="Q191" s="18">
        <f t="shared" si="55"/>
        <v>8</v>
      </c>
      <c r="R191" s="18">
        <f t="shared" ref="R191:U191" si="56">R190</f>
        <v>20</v>
      </c>
      <c r="S191" s="18">
        <f t="shared" si="56"/>
        <v>30</v>
      </c>
      <c r="T191" s="18">
        <f t="shared" si="56"/>
        <v>20</v>
      </c>
      <c r="U191" s="18">
        <f t="shared" si="56"/>
        <v>21</v>
      </c>
      <c r="V191" s="18">
        <f t="shared" si="55"/>
        <v>20</v>
      </c>
      <c r="W191" s="18">
        <f t="shared" si="55"/>
        <v>13</v>
      </c>
      <c r="X191" s="18">
        <f>X190</f>
        <v>200</v>
      </c>
      <c r="Y191" s="18">
        <f t="shared" ref="Y191" si="57">Y190</f>
        <v>143</v>
      </c>
      <c r="Z191" s="9">
        <f t="shared" si="50"/>
        <v>-0.28499999999999998</v>
      </c>
    </row>
    <row r="192" spans="1:26" customFormat="1" ht="34.5" customHeight="1" thickBot="1" x14ac:dyDescent="0.3">
      <c r="A192" s="17" t="s">
        <v>134</v>
      </c>
      <c r="B192" s="20">
        <v>0</v>
      </c>
      <c r="C192" s="20">
        <v>0</v>
      </c>
      <c r="D192" s="20">
        <v>20</v>
      </c>
      <c r="E192" s="20">
        <v>0</v>
      </c>
      <c r="F192" s="20">
        <v>20</v>
      </c>
      <c r="G192" s="20">
        <v>22</v>
      </c>
      <c r="H192" s="20">
        <v>20</v>
      </c>
      <c r="I192" s="20">
        <v>6</v>
      </c>
      <c r="J192" s="20">
        <v>20</v>
      </c>
      <c r="K192" s="20">
        <v>38</v>
      </c>
      <c r="L192" s="20">
        <v>20</v>
      </c>
      <c r="M192" s="20">
        <v>30</v>
      </c>
      <c r="N192" s="20">
        <v>20</v>
      </c>
      <c r="O192" s="20">
        <v>39</v>
      </c>
      <c r="P192" s="20">
        <v>20</v>
      </c>
      <c r="Q192" s="20">
        <v>9</v>
      </c>
      <c r="R192" s="20">
        <v>20</v>
      </c>
      <c r="S192" s="20">
        <v>40</v>
      </c>
      <c r="T192" s="20">
        <v>20</v>
      </c>
      <c r="U192" s="20">
        <v>32</v>
      </c>
      <c r="V192" s="20">
        <v>20</v>
      </c>
      <c r="W192" s="20">
        <v>17</v>
      </c>
      <c r="X192" s="18">
        <v>200</v>
      </c>
      <c r="Y192" s="18">
        <v>233</v>
      </c>
      <c r="Z192" s="12">
        <f t="shared" ref="Z192:Z194" si="58">(Y192-X192)/X192</f>
        <v>0.16500000000000001</v>
      </c>
    </row>
    <row r="193" spans="1:26" customFormat="1" ht="22.5" customHeight="1" thickBot="1" x14ac:dyDescent="0.3">
      <c r="A193" s="17" t="s">
        <v>135</v>
      </c>
      <c r="B193" s="18">
        <v>0</v>
      </c>
      <c r="C193" s="18">
        <v>0</v>
      </c>
      <c r="D193" s="18">
        <f>D192</f>
        <v>20</v>
      </c>
      <c r="E193" s="18">
        <f t="shared" ref="E193:W193" si="59">E192</f>
        <v>0</v>
      </c>
      <c r="F193" s="18">
        <f t="shared" si="59"/>
        <v>20</v>
      </c>
      <c r="G193" s="18">
        <f t="shared" si="59"/>
        <v>22</v>
      </c>
      <c r="H193" s="18">
        <f t="shared" si="59"/>
        <v>20</v>
      </c>
      <c r="I193" s="18">
        <f t="shared" si="59"/>
        <v>6</v>
      </c>
      <c r="J193" s="18">
        <f t="shared" si="59"/>
        <v>20</v>
      </c>
      <c r="K193" s="18">
        <f t="shared" si="59"/>
        <v>38</v>
      </c>
      <c r="L193" s="18">
        <f t="shared" si="59"/>
        <v>20</v>
      </c>
      <c r="M193" s="18">
        <f t="shared" si="59"/>
        <v>30</v>
      </c>
      <c r="N193" s="18">
        <f t="shared" si="59"/>
        <v>20</v>
      </c>
      <c r="O193" s="18">
        <f t="shared" si="59"/>
        <v>39</v>
      </c>
      <c r="P193" s="18">
        <f t="shared" si="59"/>
        <v>20</v>
      </c>
      <c r="Q193" s="18">
        <f t="shared" si="59"/>
        <v>9</v>
      </c>
      <c r="R193" s="18">
        <f t="shared" ref="R193:U193" si="60">R192</f>
        <v>20</v>
      </c>
      <c r="S193" s="18">
        <f t="shared" si="60"/>
        <v>40</v>
      </c>
      <c r="T193" s="18">
        <f t="shared" si="60"/>
        <v>20</v>
      </c>
      <c r="U193" s="18">
        <f t="shared" si="60"/>
        <v>32</v>
      </c>
      <c r="V193" s="18">
        <f t="shared" si="59"/>
        <v>20</v>
      </c>
      <c r="W193" s="18">
        <f t="shared" si="59"/>
        <v>17</v>
      </c>
      <c r="X193" s="18">
        <f>X192</f>
        <v>200</v>
      </c>
      <c r="Y193" s="18">
        <f t="shared" ref="Y193" si="61">Y192</f>
        <v>233</v>
      </c>
      <c r="Z193" s="9">
        <f t="shared" si="50"/>
        <v>0.16500000000000001</v>
      </c>
    </row>
    <row r="194" spans="1:26" customFormat="1" ht="24" customHeight="1" thickBot="1" x14ac:dyDescent="0.3">
      <c r="A194" s="17" t="s">
        <v>2</v>
      </c>
      <c r="B194" s="20">
        <v>0</v>
      </c>
      <c r="C194" s="20">
        <v>0</v>
      </c>
      <c r="D194" s="20">
        <f>D193+D191+D189+D186+D181</f>
        <v>80</v>
      </c>
      <c r="E194" s="20">
        <f t="shared" ref="E194:Y194" si="62">E193+E191+E189+E186+E181</f>
        <v>7</v>
      </c>
      <c r="F194" s="20">
        <f t="shared" si="62"/>
        <v>80</v>
      </c>
      <c r="G194" s="20">
        <f t="shared" si="62"/>
        <v>75</v>
      </c>
      <c r="H194" s="20">
        <f t="shared" si="62"/>
        <v>80</v>
      </c>
      <c r="I194" s="20">
        <f t="shared" si="62"/>
        <v>17</v>
      </c>
      <c r="J194" s="20">
        <f t="shared" si="62"/>
        <v>80</v>
      </c>
      <c r="K194" s="20">
        <f t="shared" si="62"/>
        <v>65</v>
      </c>
      <c r="L194" s="20">
        <f t="shared" si="62"/>
        <v>80</v>
      </c>
      <c r="M194" s="20">
        <f t="shared" si="62"/>
        <v>58</v>
      </c>
      <c r="N194" s="20">
        <f t="shared" si="62"/>
        <v>80</v>
      </c>
      <c r="O194" s="20">
        <f t="shared" si="62"/>
        <v>67</v>
      </c>
      <c r="P194" s="20">
        <f>P193+P191+P189+P186+P181</f>
        <v>80</v>
      </c>
      <c r="Q194" s="20">
        <f t="shared" si="62"/>
        <v>25</v>
      </c>
      <c r="R194" s="20">
        <f t="shared" ref="R194:U194" si="63">R193+R191+R189+R186+R181</f>
        <v>80</v>
      </c>
      <c r="S194" s="20">
        <f t="shared" si="63"/>
        <v>87</v>
      </c>
      <c r="T194" s="20">
        <f t="shared" si="63"/>
        <v>80</v>
      </c>
      <c r="U194" s="20">
        <f t="shared" si="63"/>
        <v>61</v>
      </c>
      <c r="V194" s="20">
        <f t="shared" si="62"/>
        <v>80</v>
      </c>
      <c r="W194" s="20">
        <f t="shared" si="62"/>
        <v>33</v>
      </c>
      <c r="X194" s="20">
        <f t="shared" si="62"/>
        <v>800</v>
      </c>
      <c r="Y194" s="20">
        <f t="shared" si="62"/>
        <v>495</v>
      </c>
      <c r="Z194" s="9">
        <f t="shared" si="58"/>
        <v>-0.38124999999999998</v>
      </c>
    </row>
    <row r="196" spans="1:26" x14ac:dyDescent="0.25">
      <c r="A196" s="14" t="s">
        <v>18</v>
      </c>
    </row>
  </sheetData>
  <mergeCells count="138">
    <mergeCell ref="X23:Z23"/>
    <mergeCell ref="A28:Z28"/>
    <mergeCell ref="A22:Z22"/>
    <mergeCell ref="A23:A24"/>
    <mergeCell ref="B23:C23"/>
    <mergeCell ref="T8:U8"/>
    <mergeCell ref="T16:U16"/>
    <mergeCell ref="T23:U23"/>
    <mergeCell ref="T29:U29"/>
    <mergeCell ref="V175:W175"/>
    <mergeCell ref="A174:Z174"/>
    <mergeCell ref="A175:A176"/>
    <mergeCell ref="B175:C175"/>
    <mergeCell ref="D175:E175"/>
    <mergeCell ref="F175:G175"/>
    <mergeCell ref="X175:Z175"/>
    <mergeCell ref="H175:I175"/>
    <mergeCell ref="N175:O175"/>
    <mergeCell ref="J175:K175"/>
    <mergeCell ref="L175:M175"/>
    <mergeCell ref="P175:Q175"/>
    <mergeCell ref="T175:U175"/>
    <mergeCell ref="J16:K16"/>
    <mergeCell ref="L16:M16"/>
    <mergeCell ref="P8:Q8"/>
    <mergeCell ref="P16:Q16"/>
    <mergeCell ref="V8:W8"/>
    <mergeCell ref="V16:W16"/>
    <mergeCell ref="V23:W23"/>
    <mergeCell ref="V29:W29"/>
    <mergeCell ref="V42:W42"/>
    <mergeCell ref="T42:U42"/>
    <mergeCell ref="P23:Q23"/>
    <mergeCell ref="X29:Z29"/>
    <mergeCell ref="A34:Z34"/>
    <mergeCell ref="P29:Q29"/>
    <mergeCell ref="A4:Z4"/>
    <mergeCell ref="A5:Z5"/>
    <mergeCell ref="A6:C6"/>
    <mergeCell ref="A8:A9"/>
    <mergeCell ref="B8:C8"/>
    <mergeCell ref="F8:G8"/>
    <mergeCell ref="N8:O8"/>
    <mergeCell ref="L8:M8"/>
    <mergeCell ref="X16:Z16"/>
    <mergeCell ref="X8:Z8"/>
    <mergeCell ref="A15:Z15"/>
    <mergeCell ref="A16:A17"/>
    <mergeCell ref="B16:C16"/>
    <mergeCell ref="D8:E8"/>
    <mergeCell ref="D16:E16"/>
    <mergeCell ref="F16:G16"/>
    <mergeCell ref="H8:I8"/>
    <mergeCell ref="H16:I16"/>
    <mergeCell ref="N16:O16"/>
    <mergeCell ref="J8:K8"/>
    <mergeCell ref="A29:A30"/>
    <mergeCell ref="B29:C29"/>
    <mergeCell ref="D29:E29"/>
    <mergeCell ref="F29:G29"/>
    <mergeCell ref="H29:I29"/>
    <mergeCell ref="N29:O29"/>
    <mergeCell ref="J29:K29"/>
    <mergeCell ref="L29:M29"/>
    <mergeCell ref="D23:E23"/>
    <mergeCell ref="F23:G23"/>
    <mergeCell ref="H23:I23"/>
    <mergeCell ref="N23:O23"/>
    <mergeCell ref="J23:K23"/>
    <mergeCell ref="L23:M23"/>
    <mergeCell ref="X42:Z42"/>
    <mergeCell ref="X35:Z35"/>
    <mergeCell ref="A41:Z41"/>
    <mergeCell ref="A42:A43"/>
    <mergeCell ref="B42:C42"/>
    <mergeCell ref="D42:E42"/>
    <mergeCell ref="F42:G42"/>
    <mergeCell ref="H42:I42"/>
    <mergeCell ref="N42:O42"/>
    <mergeCell ref="J42:K42"/>
    <mergeCell ref="L42:M42"/>
    <mergeCell ref="P42:Q42"/>
    <mergeCell ref="A35:A36"/>
    <mergeCell ref="B35:C35"/>
    <mergeCell ref="X84:Z84"/>
    <mergeCell ref="A96:Z96"/>
    <mergeCell ref="A83:Z83"/>
    <mergeCell ref="A84:A85"/>
    <mergeCell ref="B84:C84"/>
    <mergeCell ref="D84:E84"/>
    <mergeCell ref="F84:G84"/>
    <mergeCell ref="H84:I84"/>
    <mergeCell ref="N84:O84"/>
    <mergeCell ref="J84:K84"/>
    <mergeCell ref="L84:M84"/>
    <mergeCell ref="P84:Q84"/>
    <mergeCell ref="V84:W84"/>
    <mergeCell ref="T84:U84"/>
    <mergeCell ref="A97:A98"/>
    <mergeCell ref="B97:C97"/>
    <mergeCell ref="X111:Z111"/>
    <mergeCell ref="X104:Z104"/>
    <mergeCell ref="A110:Z110"/>
    <mergeCell ref="A111:A112"/>
    <mergeCell ref="B111:C111"/>
    <mergeCell ref="D111:E111"/>
    <mergeCell ref="F111:G111"/>
    <mergeCell ref="H111:I111"/>
    <mergeCell ref="N111:O111"/>
    <mergeCell ref="J111:K111"/>
    <mergeCell ref="L111:M111"/>
    <mergeCell ref="P111:Q111"/>
    <mergeCell ref="V111:W111"/>
    <mergeCell ref="T111:U111"/>
    <mergeCell ref="R8:S8"/>
    <mergeCell ref="R16:S16"/>
    <mergeCell ref="R23:S23"/>
    <mergeCell ref="R29:S29"/>
    <mergeCell ref="R42:S42"/>
    <mergeCell ref="R84:S84"/>
    <mergeCell ref="R111:S111"/>
    <mergeCell ref="R175:S175"/>
    <mergeCell ref="X117:Z117"/>
    <mergeCell ref="A134:Z134"/>
    <mergeCell ref="A116:Z116"/>
    <mergeCell ref="A117:A118"/>
    <mergeCell ref="B117:C117"/>
    <mergeCell ref="X160:Z160"/>
    <mergeCell ref="X135:Z135"/>
    <mergeCell ref="A159:Z159"/>
    <mergeCell ref="A160:A161"/>
    <mergeCell ref="B160:C160"/>
    <mergeCell ref="A135:A136"/>
    <mergeCell ref="B135:C135"/>
    <mergeCell ref="X97:Z97"/>
    <mergeCell ref="A103:Z103"/>
    <mergeCell ref="A104:A105"/>
    <mergeCell ref="B104:C104"/>
  </mergeCells>
  <pageMargins left="0.39370078740157483" right="0.39370078740157483" top="0.19685039370078741" bottom="0.11811023622047245" header="0" footer="0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Miriam Junko Kimoto Watanabe</cp:lastModifiedBy>
  <cp:lastPrinted>2025-12-09T17:38:12Z</cp:lastPrinted>
  <dcterms:created xsi:type="dcterms:W3CDTF">2020-12-14T19:05:34Z</dcterms:created>
  <dcterms:modified xsi:type="dcterms:W3CDTF">2025-12-09T17:38:14Z</dcterms:modified>
</cp:coreProperties>
</file>