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5-AME_MC\Sites\Conteudo Acesso a informaçao 2026\1. Atividades e Resultados - Planilha de Produção\"/>
    </mc:Choice>
  </mc:AlternateContent>
  <xr:revisionPtr revIDLastSave="0" documentId="13_ncr:1_{619156D0-336B-407F-98CF-7021762EF1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tividades e Resultados 202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8" i="7" l="1"/>
  <c r="G95" i="7"/>
  <c r="G94" i="7"/>
  <c r="F95" i="7"/>
  <c r="F94" i="7"/>
  <c r="G84" i="7"/>
  <c r="G83" i="7"/>
  <c r="G82" i="7"/>
  <c r="G79" i="7"/>
  <c r="F84" i="7"/>
  <c r="F83" i="7"/>
  <c r="F82" i="7"/>
  <c r="F79" i="7"/>
  <c r="G75" i="7"/>
  <c r="F75" i="7"/>
  <c r="G62" i="7"/>
  <c r="G61" i="7"/>
  <c r="G60" i="7"/>
  <c r="F62" i="7"/>
  <c r="F61" i="7"/>
  <c r="F60" i="7"/>
  <c r="G59" i="7"/>
  <c r="F59" i="7"/>
  <c r="G56" i="7"/>
  <c r="G57" i="7"/>
  <c r="G55" i="7"/>
  <c r="F57" i="7"/>
  <c r="F56" i="7"/>
  <c r="F55" i="7"/>
  <c r="G39" i="7"/>
  <c r="F39" i="7"/>
  <c r="G33" i="7"/>
  <c r="F33" i="7"/>
  <c r="G23" i="7"/>
  <c r="G22" i="7"/>
  <c r="G24" i="7" s="1"/>
  <c r="F23" i="7"/>
  <c r="F22" i="7"/>
  <c r="F11" i="7"/>
  <c r="F12" i="7"/>
  <c r="F10" i="7"/>
  <c r="E24" i="7"/>
  <c r="E28" i="7" s="1"/>
  <c r="C24" i="7"/>
  <c r="G11" i="7"/>
  <c r="G12" i="7"/>
  <c r="G10" i="7"/>
  <c r="E87" i="7"/>
  <c r="D87" i="7"/>
  <c r="E76" i="7"/>
  <c r="D76" i="7"/>
  <c r="E63" i="7"/>
  <c r="D63" i="7"/>
  <c r="E58" i="7"/>
  <c r="D58" i="7"/>
  <c r="E40" i="7"/>
  <c r="D40" i="7"/>
  <c r="E34" i="7"/>
  <c r="D34" i="7"/>
  <c r="D27" i="7"/>
  <c r="D28" i="7" s="1"/>
  <c r="D24" i="7"/>
  <c r="E17" i="7"/>
  <c r="E16" i="7"/>
  <c r="D16" i="7"/>
  <c r="E13" i="7"/>
  <c r="D13" i="7"/>
  <c r="D17" i="7" l="1"/>
  <c r="D89" i="7"/>
  <c r="E89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15" i="7"/>
  <c r="H61" i="7"/>
  <c r="G87" i="7"/>
  <c r="G63" i="7"/>
  <c r="G25" i="7"/>
  <c r="G28" i="7" s="1"/>
  <c r="H10" i="7"/>
  <c r="F24" i="7"/>
  <c r="H24" i="7" s="1"/>
  <c r="F27" i="7"/>
  <c r="C28" i="7"/>
  <c r="B27" i="7"/>
  <c r="B24" i="7"/>
  <c r="B28" i="7" s="1"/>
  <c r="C16" i="7"/>
  <c r="F16" i="7"/>
  <c r="G16" i="7"/>
  <c r="H16" i="7"/>
  <c r="C13" i="7"/>
  <c r="G13" i="7" s="1"/>
  <c r="B16" i="7"/>
  <c r="B13" i="7"/>
  <c r="B17" i="7" s="1"/>
  <c r="C87" i="7"/>
  <c r="C63" i="7"/>
  <c r="H84" i="7"/>
  <c r="F13" i="7" l="1"/>
  <c r="H13" i="7" s="1"/>
  <c r="H82" i="7"/>
  <c r="F63" i="7"/>
  <c r="H55" i="7"/>
  <c r="H11" i="7"/>
  <c r="H83" i="7"/>
  <c r="F87" i="7"/>
  <c r="H12" i="7"/>
  <c r="G76" i="7"/>
  <c r="G89" i="7" s="1"/>
  <c r="F76" i="7"/>
  <c r="G40" i="7"/>
  <c r="F40" i="7"/>
  <c r="F34" i="7"/>
  <c r="H23" i="7"/>
  <c r="F17" i="7"/>
  <c r="H95" i="7"/>
  <c r="H57" i="7"/>
  <c r="H64" i="7"/>
  <c r="H65" i="7"/>
  <c r="H66" i="7"/>
  <c r="H67" i="7"/>
  <c r="H68" i="7"/>
  <c r="H69" i="7"/>
  <c r="H70" i="7"/>
  <c r="H71" i="7"/>
  <c r="H72" i="7"/>
  <c r="H73" i="7"/>
  <c r="H74" i="7"/>
  <c r="H77" i="7"/>
  <c r="H78" i="7"/>
  <c r="H80" i="7"/>
  <c r="H81" i="7"/>
  <c r="H85" i="7"/>
  <c r="H86" i="7"/>
  <c r="H60" i="7"/>
  <c r="H56" i="7"/>
  <c r="B87" i="7"/>
  <c r="C76" i="7"/>
  <c r="B76" i="7"/>
  <c r="B63" i="7"/>
  <c r="C58" i="7"/>
  <c r="G58" i="7" s="1"/>
  <c r="B58" i="7"/>
  <c r="F58" i="7" s="1"/>
  <c r="C40" i="7"/>
  <c r="B40" i="7"/>
  <c r="C34" i="7"/>
  <c r="B34" i="7"/>
  <c r="C17" i="7"/>
  <c r="F89" i="7" l="1"/>
  <c r="C89" i="7"/>
  <c r="H58" i="7"/>
  <c r="H76" i="7"/>
  <c r="H79" i="7"/>
  <c r="H62" i="7"/>
  <c r="H33" i="7"/>
  <c r="H75" i="7"/>
  <c r="F28" i="7"/>
  <c r="H28" i="7" s="1"/>
  <c r="H22" i="7"/>
  <c r="G34" i="7"/>
  <c r="H34" i="7" s="1"/>
  <c r="H40" i="7"/>
  <c r="H39" i="7"/>
  <c r="G17" i="7"/>
  <c r="H17" i="7" s="1"/>
  <c r="H63" i="7"/>
  <c r="H59" i="7"/>
  <c r="H94" i="7"/>
  <c r="B89" i="7"/>
  <c r="H87" i="7" l="1"/>
  <c r="H89" i="7"/>
</calcChain>
</file>

<file path=xl/sharedStrings.xml><?xml version="1.0" encoding="utf-8"?>
<sst xmlns="http://schemas.openxmlformats.org/spreadsheetml/2006/main" count="208" uniqueCount="109">
  <si>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</si>
  <si>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</si>
  <si>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</si>
  <si>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</si>
  <si>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</si>
  <si>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</si>
  <si>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</si>
  <si>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</si>
  <si>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</si>
  <si>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</si>
  <si>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</si>
  <si>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</si>
  <si>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571 - Cirurgia Ambulatorial Maior (CMA) </t>
  </si>
  <si>
    <t>Cirurgias ambulatoriais CMA</t>
  </si>
  <si>
    <t> 572 - Cirurgia Ambulatorial Menor (cma) </t>
  </si>
  <si>
    <t>Cirurgias ambulatoriais cma</t>
  </si>
  <si>
    <t>Métodos Diagnósticos em Especialidades</t>
  </si>
  <si>
    <t> 189 - Tratamentos Clínicos </t>
  </si>
  <si>
    <t>Fonte: http://www.gestao.saude.sp.gov.br</t>
  </si>
  <si>
    <t>Tratamento em Oncologia - Quimioterapia (QT)</t>
  </si>
  <si>
    <t>Tratamento em Oncologia - Hormonioterapia (HT)</t>
  </si>
  <si>
    <t>Mamografia</t>
  </si>
  <si>
    <t>Densitometria</t>
  </si>
  <si>
    <t>Radiologia</t>
  </si>
  <si>
    <t>Ultra-Sonografia</t>
  </si>
  <si>
    <t>Ecocardiografia</t>
  </si>
  <si>
    <t>Ultrassonografia com Doppler</t>
  </si>
  <si>
    <t>Ultrassonografia Obstétrica</t>
  </si>
  <si>
    <t>Outras Ultrassonografias</t>
  </si>
  <si>
    <t>Diagnóstico em Oftalmologia</t>
  </si>
  <si>
    <t>Diagnóstico em Otorrinolaringologia/Fonoaudiologia</t>
  </si>
  <si>
    <t>Diagnóstico em Pneumologia</t>
  </si>
  <si>
    <t>Ambulatório Médico de Especialidades de Mogi das Cruzes - AME Mogi das Cruzes</t>
  </si>
  <si>
    <t> 274 - Atendimento Odontológico </t>
  </si>
  <si>
    <t>Primeiras Consultas - Rede</t>
  </si>
  <si>
    <t> 680 - SADT Externo </t>
  </si>
  <si>
    <t>Diagnóstico Laboratório Clínico</t>
  </si>
  <si>
    <t>Anatomia Patológica e Citopatologia</t>
  </si>
  <si>
    <t>Radiografia</t>
  </si>
  <si>
    <t>Outros exames em Radiologia</t>
  </si>
  <si>
    <t>Tomografia Computadorizada</t>
  </si>
  <si>
    <t>Ressonância Magnética</t>
  </si>
  <si>
    <t>Ressonância Magnética com Sedação</t>
  </si>
  <si>
    <t>Cintilografia</t>
  </si>
  <si>
    <t>Outros exames em Medicina Nuclear</t>
  </si>
  <si>
    <t>Medicina Nuclear in Vivo</t>
  </si>
  <si>
    <t>Endoscopia Digestiva Alta</t>
  </si>
  <si>
    <t>Colonoscopia</t>
  </si>
  <si>
    <t>CPRE</t>
  </si>
  <si>
    <t>Broncoscopia</t>
  </si>
  <si>
    <t>Outras Endoscopias</t>
  </si>
  <si>
    <t>Endoscopia</t>
  </si>
  <si>
    <t>Radiologia Intervencionista</t>
  </si>
  <si>
    <t>Cateterismo Cardíaco</t>
  </si>
  <si>
    <t>Diagnóstico em Cardiologia (Exceto Cateterismo Cardíaco)</t>
  </si>
  <si>
    <t>Diagnóstico em Ginecologia-Obstetrícia</t>
  </si>
  <si>
    <t>Diagnóstico em Neurologia</t>
  </si>
  <si>
    <t>Diagnóstico em Urologia</t>
  </si>
  <si>
    <t>Outros exames em Mét. Diagn. Especialidades</t>
  </si>
  <si>
    <t>Procedimentos Especiais Hemoterapia</t>
  </si>
  <si>
    <t>Tratamento em Oncologia - Fornecimento QT para Clínica Adicional</t>
  </si>
  <si>
    <t>Tratamento em Oncologia - Fornecimento HT para Clínica Adicional</t>
  </si>
  <si>
    <t>Tratamento em Oncologia - Radioterapia</t>
  </si>
  <si>
    <t>Tratamento em Nefrologia - Diálise Peritoneal (pacientes)</t>
  </si>
  <si>
    <t>Tratamento em Nefrologia - Sessão Diálise</t>
  </si>
  <si>
    <t>Terapias Especializadas - Litotripsia</t>
  </si>
  <si>
    <t>Fototerapia - Sessões</t>
  </si>
  <si>
    <t> 504 - PET CT </t>
  </si>
  <si>
    <t>Subtotal (1)</t>
  </si>
  <si>
    <t>Interconsultas - Tele</t>
  </si>
  <si>
    <t>Consultas Subseqüentes - Tele</t>
  </si>
  <si>
    <t>Subtotal (2)</t>
  </si>
  <si>
    <t> 767 - OCI - Oferta de Cuidados Integrados </t>
  </si>
  <si>
    <t>0901010014 OCI Avaliação Diagnóstica Inicial De Câncer De Mama</t>
  </si>
  <si>
    <t>0901010090 OCI Progressão Da Avaliação Diagnóstica De Câncer De Mama I</t>
  </si>
  <si>
    <t>0901010103 OCI Progressão Da Avaliação Diagnóstica De Câncer De Mama Ii</t>
  </si>
  <si>
    <t>0901010049 OCI Progressão Da Avaliação Diagnóstica De Câncer De Próstata</t>
  </si>
  <si>
    <t>0901010057 OCI Avaliação Diagnóstica Inicial De Câncer De Colo De Útero</t>
  </si>
  <si>
    <t>0901010111 OCI Avaliação Diagnóstica E Terapêutica De Cancer De Colo Do Útero I</t>
  </si>
  <si>
    <t>0901010120 OCI Avaliação Diagnóstica E Terapêutica De Cancer De Colo Do Útero Ii</t>
  </si>
  <si>
    <t>0901010073 OCI Avaliação Diagnóstica De Câncer Gastrico</t>
  </si>
  <si>
    <t>0901010081 OCI Avaliação Diagnóstica De Câncer Colorretal</t>
  </si>
  <si>
    <t>Sub Total - OCI Oncologia</t>
  </si>
  <si>
    <t>0902010018 OCI Avaliação De Risco Cirurgico</t>
  </si>
  <si>
    <t>0902010026 OCI Avaliação Cardiológica</t>
  </si>
  <si>
    <t>0902010034 OCI Avaliação Diagnóstica Inicial - Sindrome Coronariana Crônica</t>
  </si>
  <si>
    <t>0902010042 OCI Progressão Da Avaliação Diagnóstica I - Sindrome Coronariana Crônica</t>
  </si>
  <si>
    <t>0902010050 OCI Progressão Da Avaliação Diagnóstica Ii - Sindrome Coronariana Crônica</t>
  </si>
  <si>
    <t>0902010069 OCI Avaliação Diagnóstica - Insuficiencia Cardíaca</t>
  </si>
  <si>
    <t>Sub Total - OCI Cardiologia</t>
  </si>
  <si>
    <t>0903010011 OCI Avaliação Diagnóstica Em Ortopedia Com Recursos De Radiologia</t>
  </si>
  <si>
    <t>0903010020 OCI Avaliação Diagnóstica Em Ortopedia Com Recursos De Radiologia E Ultrassonografia</t>
  </si>
  <si>
    <t>0903010038 OCI Avaliação Diagnóstica Em Ortopedia Com Recursos De Radiologia E Tomografia Computadorizada</t>
  </si>
  <si>
    <t>0903010046 OCI Avaliação Diagnóstica Em Ortopedia Com Recursos De Radiologia E Ressonância Magnética</t>
  </si>
  <si>
    <t>Sub Total - OCI Ortopedia</t>
  </si>
  <si>
    <t>0904010015 OCI Avaliação Inicial Diagnóstica De Deficit Auditivo</t>
  </si>
  <si>
    <t>0904010023 OCI Progressão Da Avaliação Diagnóstica De Déficitauditivo</t>
  </si>
  <si>
    <t>0904010031 OCI Avaliação Diagnóstica De Nasorafinge E Deorofaringe</t>
  </si>
  <si>
    <t>Sub Total - OCI Otorrinolaringologia</t>
  </si>
  <si>
    <t>0905010019 OCI Avaliação Inicial Em Oftalmologia - 0 A 8 Anos</t>
  </si>
  <si>
    <t>0905010027 OCI Avaliação Estrabismo</t>
  </si>
  <si>
    <t>0905010035 OCI Avaliação Inicial Em Oftalmologia - A Partir De 9 Anos</t>
  </si>
  <si>
    <t>0905010043 OCI Avaliação Retinopatia Diabética</t>
  </si>
  <si>
    <t>0905010051 OCI Avaliação Inicial Para Oncologia Oftalmologica</t>
  </si>
  <si>
    <t>0905010060 OCI Avaliação Inicial Para Neuro Oftalmologica</t>
  </si>
  <si>
    <t>0905010078 OCI Exames Oftalmológicos Sob Sedação</t>
  </si>
  <si>
    <t>Sub Total - OCI Oftalmologia</t>
  </si>
  <si>
    <t>Fevereiro</t>
  </si>
  <si>
    <t> 607 - Consultas Não Médicas/Procedimentos Terapêuticos Não Médicos por Telemedicina (acompanhamento)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</si>
</sst>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696969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8"/>
      <color rgb="FF696969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10" fontId="21" fillId="0" borderId="11" xfId="42" applyNumberFormat="1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wrapText="1"/>
    </xf>
    <xf numFmtId="3" fontId="21" fillId="0" borderId="11" xfId="0" applyNumberFormat="1" applyFont="1" applyBorder="1" applyAlignment="1">
      <alignment horizontal="center" wrapText="1"/>
    </xf>
    <xf numFmtId="10" fontId="18" fillId="0" borderId="11" xfId="42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22" fillId="0" borderId="0" xfId="0" applyFont="1"/>
    <xf numFmtId="0" fontId="23" fillId="0" borderId="0" xfId="0" applyFont="1"/>
    <xf numFmtId="0" fontId="24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0" xfId="0" applyFont="1" applyAlignment="1">
      <alignment wrapText="1"/>
    </xf>
    <xf numFmtId="0" fontId="25" fillId="0" borderId="11" xfId="0" applyFont="1" applyBorder="1" applyAlignment="1">
      <alignment wrapText="1"/>
    </xf>
    <xf numFmtId="0" fontId="25" fillId="0" borderId="0" xfId="0" applyFont="1"/>
    <xf numFmtId="0" fontId="16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2" fillId="0" borderId="11" xfId="0" applyFont="1" applyBorder="1" applyAlignment="1">
      <alignment wrapText="1"/>
    </xf>
    <xf numFmtId="0" fontId="26" fillId="0" borderId="11" xfId="0" applyFont="1" applyBorder="1" applyAlignment="1">
      <alignment wrapText="1"/>
    </xf>
    <xf numFmtId="0" fontId="21" fillId="0" borderId="0" xfId="0" applyFont="1"/>
    <xf numFmtId="0" fontId="21" fillId="0" borderId="14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19" fillId="0" borderId="17" xfId="0" applyFont="1" applyBorder="1" applyAlignment="1">
      <alignment horizontal="left" wrapText="1"/>
    </xf>
    <xf numFmtId="0" fontId="23" fillId="0" borderId="12" xfId="0" applyFont="1" applyBorder="1" applyAlignment="1">
      <alignment wrapText="1"/>
    </xf>
    <xf numFmtId="0" fontId="23" fillId="0" borderId="13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7" fillId="0" borderId="17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horizont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1</xdr:row>
      <xdr:rowOff>19050</xdr:rowOff>
    </xdr:from>
    <xdr:to>
      <xdr:col>7</xdr:col>
      <xdr:colOff>825897</xdr:colOff>
      <xdr:row>4</xdr:row>
      <xdr:rowOff>50800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71E648-60E8-48C9-BE3D-8687E90AA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209550"/>
          <a:ext cx="702072" cy="6699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</xdr:row>
      <xdr:rowOff>152400</xdr:rowOff>
    </xdr:from>
    <xdr:to>
      <xdr:col>0</xdr:col>
      <xdr:colOff>1143000</xdr:colOff>
      <xdr:row>5</xdr:row>
      <xdr:rowOff>60325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96C690CA-52C8-447F-9BBD-454794929FA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42900"/>
          <a:ext cx="1057275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20BF3-C94D-4EBD-9773-4ED9779DB4A3}">
  <dimension ref="A1:I152"/>
  <sheetViews>
    <sheetView showGridLines="0" tabSelected="1" view="pageBreakPreview" topLeftCell="A128" zoomScaleNormal="100" zoomScaleSheetLayoutView="100" workbookViewId="0">
      <selection activeCell="D149" sqref="D149:E149"/>
    </sheetView>
  </sheetViews>
  <sheetFormatPr defaultColWidth="9.140625" defaultRowHeight="15" x14ac:dyDescent="0.25"/>
  <cols>
    <col min="1" max="1" width="67.7109375" style="13" customWidth="1"/>
    <col min="2" max="7" width="14.42578125" style="2" customWidth="1"/>
    <col min="8" max="8" width="14.140625" style="2" customWidth="1"/>
    <col min="9" max="16384" width="9.140625" style="3"/>
  </cols>
  <sheetData>
    <row r="1" spans="1:8" ht="15" customHeight="1" x14ac:dyDescent="0.25">
      <c r="A1" s="12"/>
      <c r="B1" s="1"/>
      <c r="C1" s="1"/>
      <c r="D1" s="1"/>
      <c r="E1" s="1"/>
    </row>
    <row r="2" spans="1:8" ht="15" customHeight="1" x14ac:dyDescent="0.25">
      <c r="A2" s="12"/>
      <c r="B2" s="1"/>
      <c r="C2" s="1"/>
      <c r="D2" s="1"/>
      <c r="E2" s="1"/>
    </row>
    <row r="3" spans="1:8" x14ac:dyDescent="0.25">
      <c r="B3" s="3"/>
      <c r="C3" s="3"/>
      <c r="D3" s="3"/>
      <c r="E3" s="3"/>
    </row>
    <row r="4" spans="1:8" ht="20.45" customHeight="1" x14ac:dyDescent="0.35">
      <c r="A4" s="31" t="s">
        <v>32</v>
      </c>
      <c r="B4" s="31"/>
      <c r="C4" s="31"/>
      <c r="D4" s="31"/>
      <c r="E4" s="31"/>
      <c r="F4" s="31"/>
      <c r="G4" s="31"/>
      <c r="H4" s="31"/>
    </row>
    <row r="5" spans="1:8" ht="15" customHeight="1" x14ac:dyDescent="0.25">
      <c r="A5" s="32">
        <v>2026</v>
      </c>
      <c r="B5" s="32"/>
      <c r="C5" s="32"/>
      <c r="D5" s="32"/>
      <c r="E5" s="32"/>
      <c r="F5" s="32"/>
      <c r="G5" s="32"/>
      <c r="H5" s="32"/>
    </row>
    <row r="6" spans="1:8" ht="15" customHeight="1" thickBot="1" x14ac:dyDescent="0.3">
      <c r="A6" s="33"/>
      <c r="B6" s="33"/>
      <c r="C6" s="33"/>
      <c r="D6" s="20"/>
      <c r="E6" s="20"/>
    </row>
    <row r="7" spans="1:8" ht="20.100000000000001" customHeight="1" thickBot="1" x14ac:dyDescent="0.3">
      <c r="A7" s="14" t="s">
        <v>0</v>
      </c>
    </row>
    <row r="8" spans="1:8" ht="20.100000000000001" customHeight="1" thickBot="1" x14ac:dyDescent="0.3">
      <c r="A8" s="28"/>
      <c r="B8" s="24" t="s">
        <v>1</v>
      </c>
      <c r="C8" s="26"/>
      <c r="D8" s="24" t="s">
        <v>107</v>
      </c>
      <c r="E8" s="26"/>
      <c r="F8" s="24" t="s">
        <v>2</v>
      </c>
      <c r="G8" s="25"/>
      <c r="H8" s="26"/>
    </row>
    <row r="9" spans="1:8" ht="20.100000000000001" customHeight="1" thickBot="1" x14ac:dyDescent="0.3">
      <c r="A9" s="29"/>
      <c r="B9" s="4" t="s">
        <v>3</v>
      </c>
      <c r="C9" s="4" t="s">
        <v>4</v>
      </c>
      <c r="D9" s="4" t="s">
        <v>3</v>
      </c>
      <c r="E9" s="4" t="s">
        <v>4</v>
      </c>
      <c r="F9" s="4" t="s">
        <v>3</v>
      </c>
      <c r="G9" s="4" t="s">
        <v>4</v>
      </c>
      <c r="H9" s="4" t="s">
        <v>5</v>
      </c>
    </row>
    <row r="10" spans="1:8" ht="20.100000000000001" customHeight="1" thickBot="1" x14ac:dyDescent="0.3">
      <c r="A10" s="15" t="s">
        <v>6</v>
      </c>
      <c r="B10" s="5">
        <v>1700</v>
      </c>
      <c r="C10" s="5">
        <v>1154</v>
      </c>
      <c r="D10" s="5">
        <v>1700</v>
      </c>
      <c r="E10" s="5">
        <v>1329</v>
      </c>
      <c r="F10" s="10">
        <f>B10*2</f>
        <v>3400</v>
      </c>
      <c r="G10" s="10">
        <f>C10+E10</f>
        <v>2483</v>
      </c>
      <c r="H10" s="6">
        <f t="shared" ref="H10:H17" si="0">(G10-F10)/F10</f>
        <v>-0.26970588235294118</v>
      </c>
    </row>
    <row r="11" spans="1:8" ht="20.100000000000001" customHeight="1" thickBot="1" x14ac:dyDescent="0.3">
      <c r="A11" s="15" t="s">
        <v>7</v>
      </c>
      <c r="B11" s="5">
        <v>380</v>
      </c>
      <c r="C11" s="5">
        <v>530</v>
      </c>
      <c r="D11" s="5">
        <v>380</v>
      </c>
      <c r="E11" s="5">
        <v>165</v>
      </c>
      <c r="F11" s="10">
        <f t="shared" ref="F11:F12" si="1">B11*2</f>
        <v>760</v>
      </c>
      <c r="G11" s="10">
        <f t="shared" ref="G11:G13" si="2">C11+E11</f>
        <v>695</v>
      </c>
      <c r="H11" s="6">
        <f t="shared" si="0"/>
        <v>-8.5526315789473686E-2</v>
      </c>
    </row>
    <row r="12" spans="1:8" ht="20.100000000000001" customHeight="1" thickBot="1" x14ac:dyDescent="0.3">
      <c r="A12" s="15" t="s">
        <v>8</v>
      </c>
      <c r="B12" s="7">
        <v>1195</v>
      </c>
      <c r="C12" s="7">
        <v>1057</v>
      </c>
      <c r="D12" s="7">
        <v>1195</v>
      </c>
      <c r="E12" s="7">
        <v>1238</v>
      </c>
      <c r="F12" s="10">
        <f t="shared" si="1"/>
        <v>2390</v>
      </c>
      <c r="G12" s="10">
        <f t="shared" si="2"/>
        <v>2295</v>
      </c>
      <c r="H12" s="6">
        <f t="shared" si="0"/>
        <v>-3.9748953974895397E-2</v>
      </c>
    </row>
    <row r="13" spans="1:8" ht="20.100000000000001" customHeight="1" thickBot="1" x14ac:dyDescent="0.3">
      <c r="A13" s="17" t="s">
        <v>68</v>
      </c>
      <c r="B13" s="8">
        <f>SUM(B10:B12)</f>
        <v>3275</v>
      </c>
      <c r="C13" s="8">
        <f>SUM(C10:C12)</f>
        <v>2741</v>
      </c>
      <c r="D13" s="8">
        <f>SUM(D10:D12)</f>
        <v>3275</v>
      </c>
      <c r="E13" s="8">
        <f>SUM(E10:E12)</f>
        <v>2732</v>
      </c>
      <c r="F13" s="8">
        <f t="shared" ref="F13" si="3">SUM(F10:F12)</f>
        <v>6550</v>
      </c>
      <c r="G13" s="10">
        <f t="shared" si="2"/>
        <v>5473</v>
      </c>
      <c r="H13" s="6">
        <f t="shared" si="0"/>
        <v>-0.16442748091603054</v>
      </c>
    </row>
    <row r="14" spans="1:8" ht="20.100000000000001" customHeight="1" thickBot="1" x14ac:dyDescent="0.3">
      <c r="A14" s="15" t="s">
        <v>69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8" ht="20.100000000000001" customHeight="1" thickBot="1" x14ac:dyDescent="0.3">
      <c r="A15" s="15" t="s">
        <v>70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8" ht="20.100000000000001" customHeight="1" thickBot="1" x14ac:dyDescent="0.3">
      <c r="A16" s="17" t="s">
        <v>71</v>
      </c>
      <c r="B16" s="8">
        <f>SUM(B14:B15)</f>
        <v>0</v>
      </c>
      <c r="C16" s="8">
        <f t="shared" ref="C16:H16" si="4">SUM(C14:C15)</f>
        <v>0</v>
      </c>
      <c r="D16" s="8">
        <f>SUM(D14:D15)</f>
        <v>0</v>
      </c>
      <c r="E16" s="8">
        <f t="shared" ref="E16" si="5">SUM(E14:E15)</f>
        <v>0</v>
      </c>
      <c r="F16" s="8">
        <f t="shared" si="4"/>
        <v>0</v>
      </c>
      <c r="G16" s="8">
        <f t="shared" si="4"/>
        <v>0</v>
      </c>
      <c r="H16" s="8">
        <f t="shared" si="4"/>
        <v>0</v>
      </c>
    </row>
    <row r="17" spans="1:8" ht="20.100000000000001" customHeight="1" thickBot="1" x14ac:dyDescent="0.3">
      <c r="A17" s="15" t="s">
        <v>2</v>
      </c>
      <c r="B17" s="8">
        <f>SUM(B13)+B16</f>
        <v>3275</v>
      </c>
      <c r="C17" s="7">
        <f t="shared" ref="C17:G17" si="6">SUM(C10:C12)</f>
        <v>2741</v>
      </c>
      <c r="D17" s="8">
        <f>SUM(D13)+D16</f>
        <v>3275</v>
      </c>
      <c r="E17" s="7">
        <f t="shared" ref="E17" si="7">SUM(E10:E12)</f>
        <v>2732</v>
      </c>
      <c r="F17" s="8">
        <f t="shared" si="6"/>
        <v>6550</v>
      </c>
      <c r="G17" s="8">
        <f t="shared" si="6"/>
        <v>5473</v>
      </c>
      <c r="H17" s="6">
        <f t="shared" si="0"/>
        <v>-0.16442748091603054</v>
      </c>
    </row>
    <row r="18" spans="1:8" ht="20.100000000000001" customHeight="1" x14ac:dyDescent="0.25">
      <c r="A18" s="16"/>
    </row>
    <row r="19" spans="1:8" ht="20.100000000000001" customHeight="1" thickBot="1" x14ac:dyDescent="0.3">
      <c r="A19" s="30" t="s">
        <v>9</v>
      </c>
      <c r="B19" s="30"/>
      <c r="C19" s="30"/>
      <c r="D19" s="30"/>
      <c r="E19" s="30"/>
      <c r="F19" s="30"/>
      <c r="G19" s="30"/>
      <c r="H19" s="30"/>
    </row>
    <row r="20" spans="1:8" ht="20.100000000000001" customHeight="1" thickBot="1" x14ac:dyDescent="0.3">
      <c r="A20" s="28"/>
      <c r="B20" s="24" t="s">
        <v>1</v>
      </c>
      <c r="C20" s="26"/>
      <c r="D20" s="24" t="s">
        <v>107</v>
      </c>
      <c r="E20" s="26"/>
      <c r="F20" s="24" t="s">
        <v>2</v>
      </c>
      <c r="G20" s="25"/>
      <c r="H20" s="26"/>
    </row>
    <row r="21" spans="1:8" ht="20.100000000000001" customHeight="1" thickBot="1" x14ac:dyDescent="0.3">
      <c r="A21" s="29"/>
      <c r="B21" s="4" t="s">
        <v>3</v>
      </c>
      <c r="C21" s="4" t="s">
        <v>4</v>
      </c>
      <c r="D21" s="4" t="s">
        <v>3</v>
      </c>
      <c r="E21" s="4" t="s">
        <v>4</v>
      </c>
      <c r="F21" s="4" t="s">
        <v>3</v>
      </c>
      <c r="G21" s="4" t="s">
        <v>4</v>
      </c>
      <c r="H21" s="4" t="s">
        <v>5</v>
      </c>
    </row>
    <row r="22" spans="1:8" ht="20.100000000000001" customHeight="1" thickBot="1" x14ac:dyDescent="0.3">
      <c r="A22" s="15" t="s">
        <v>10</v>
      </c>
      <c r="B22" s="7">
        <v>1600</v>
      </c>
      <c r="C22" s="7">
        <v>1746</v>
      </c>
      <c r="D22" s="7">
        <v>1600</v>
      </c>
      <c r="E22" s="7">
        <v>1503</v>
      </c>
      <c r="F22" s="10">
        <f>B22*2</f>
        <v>3200</v>
      </c>
      <c r="G22" s="10">
        <f>C22+E22</f>
        <v>3249</v>
      </c>
      <c r="H22" s="6">
        <f t="shared" ref="H22:H28" si="8">(G22-F22)/F22</f>
        <v>1.53125E-2</v>
      </c>
    </row>
    <row r="23" spans="1:8" ht="20.100000000000001" customHeight="1" thickBot="1" x14ac:dyDescent="0.3">
      <c r="A23" s="15" t="s">
        <v>11</v>
      </c>
      <c r="B23" s="7">
        <v>1550</v>
      </c>
      <c r="C23" s="7">
        <v>1611</v>
      </c>
      <c r="D23" s="7">
        <v>1550</v>
      </c>
      <c r="E23" s="7">
        <v>1442</v>
      </c>
      <c r="F23" s="10">
        <f>B23*2</f>
        <v>3100</v>
      </c>
      <c r="G23" s="10">
        <f>C23+E23</f>
        <v>3053</v>
      </c>
      <c r="H23" s="6">
        <f t="shared" si="8"/>
        <v>-1.5161290322580645E-2</v>
      </c>
    </row>
    <row r="24" spans="1:8" ht="20.100000000000001" customHeight="1" thickBot="1" x14ac:dyDescent="0.3">
      <c r="A24" s="17" t="s">
        <v>68</v>
      </c>
      <c r="B24" s="8">
        <f>SUM(B22:B23)</f>
        <v>3150</v>
      </c>
      <c r="C24" s="8">
        <f>SUM(C22:C23)</f>
        <v>3357</v>
      </c>
      <c r="D24" s="8">
        <f>SUM(D22:D23)</f>
        <v>3150</v>
      </c>
      <c r="E24" s="8">
        <f>SUM(E22:E23)</f>
        <v>2945</v>
      </c>
      <c r="F24" s="11">
        <f>SUM(F22:F23)</f>
        <v>6300</v>
      </c>
      <c r="G24" s="11">
        <f>SUM(G22:G23)</f>
        <v>6302</v>
      </c>
      <c r="H24" s="6">
        <f t="shared" si="8"/>
        <v>3.1746031746031746E-4</v>
      </c>
    </row>
    <row r="25" spans="1:8" ht="20.100000000000001" customHeight="1" thickBot="1" x14ac:dyDescent="0.3">
      <c r="A25" s="15" t="s">
        <v>69</v>
      </c>
      <c r="B25" s="7">
        <v>0</v>
      </c>
      <c r="C25" s="7">
        <v>356</v>
      </c>
      <c r="D25" s="7">
        <v>0</v>
      </c>
      <c r="E25" s="7">
        <v>356</v>
      </c>
      <c r="F25" s="11">
        <v>0</v>
      </c>
      <c r="G25" s="10">
        <f>C25</f>
        <v>356</v>
      </c>
      <c r="H25" s="11">
        <v>0</v>
      </c>
    </row>
    <row r="26" spans="1:8" ht="20.100000000000001" customHeight="1" thickBot="1" x14ac:dyDescent="0.3">
      <c r="A26" s="15" t="s">
        <v>70</v>
      </c>
      <c r="B26" s="7">
        <v>0</v>
      </c>
      <c r="C26" s="7"/>
      <c r="D26" s="7">
        <v>0</v>
      </c>
      <c r="E26" s="7"/>
      <c r="F26" s="11">
        <v>0</v>
      </c>
      <c r="G26" s="11">
        <v>0</v>
      </c>
      <c r="H26" s="11">
        <v>0</v>
      </c>
    </row>
    <row r="27" spans="1:8" ht="20.100000000000001" customHeight="1" thickBot="1" x14ac:dyDescent="0.3">
      <c r="A27" s="17" t="s">
        <v>71</v>
      </c>
      <c r="B27" s="8">
        <f>SUM(B25:B26)</f>
        <v>0</v>
      </c>
      <c r="C27" s="7"/>
      <c r="D27" s="8">
        <f>SUM(D25:D26)</f>
        <v>0</v>
      </c>
      <c r="E27" s="7"/>
      <c r="F27" s="8">
        <f>SUM(F25:F26)</f>
        <v>0</v>
      </c>
      <c r="G27" s="11">
        <v>0</v>
      </c>
      <c r="H27" s="11">
        <v>0</v>
      </c>
    </row>
    <row r="28" spans="1:8" ht="20.100000000000001" customHeight="1" thickBot="1" x14ac:dyDescent="0.3">
      <c r="A28" s="15" t="s">
        <v>2</v>
      </c>
      <c r="B28" s="7">
        <f>SUM(B24)+B27</f>
        <v>3150</v>
      </c>
      <c r="C28" s="7">
        <f>SUM(C22:C27)</f>
        <v>7070</v>
      </c>
      <c r="D28" s="7">
        <f>SUM(D24)+D27</f>
        <v>3150</v>
      </c>
      <c r="E28" s="7">
        <f>SUM(E22:E27)</f>
        <v>6246</v>
      </c>
      <c r="F28" s="8">
        <f>SUM(F22:F23)</f>
        <v>6300</v>
      </c>
      <c r="G28" s="8">
        <f>SUM(G24:G27)</f>
        <v>6658</v>
      </c>
      <c r="H28" s="6">
        <f t="shared" si="8"/>
        <v>5.6825396825396828E-2</v>
      </c>
    </row>
    <row r="29" spans="1:8" ht="20.100000000000001" customHeight="1" x14ac:dyDescent="0.25">
      <c r="A29" s="16"/>
    </row>
    <row r="30" spans="1:8" ht="20.100000000000001" customHeight="1" thickBot="1" x14ac:dyDescent="0.3">
      <c r="A30" s="30" t="s">
        <v>12</v>
      </c>
      <c r="B30" s="30"/>
      <c r="C30" s="30"/>
      <c r="D30" s="30"/>
      <c r="E30" s="30"/>
      <c r="F30" s="30"/>
      <c r="G30" s="30"/>
      <c r="H30" s="30"/>
    </row>
    <row r="31" spans="1:8" ht="20.100000000000001" customHeight="1" thickBot="1" x14ac:dyDescent="0.3">
      <c r="A31" s="28"/>
      <c r="B31" s="24" t="s">
        <v>1</v>
      </c>
      <c r="C31" s="26"/>
      <c r="D31" s="24" t="s">
        <v>107</v>
      </c>
      <c r="E31" s="26"/>
      <c r="F31" s="24" t="s">
        <v>2</v>
      </c>
      <c r="G31" s="25"/>
      <c r="H31" s="26"/>
    </row>
    <row r="32" spans="1:8" ht="20.100000000000001" customHeight="1" thickBot="1" x14ac:dyDescent="0.3">
      <c r="A32" s="29"/>
      <c r="B32" s="4" t="s">
        <v>3</v>
      </c>
      <c r="C32" s="4" t="s">
        <v>4</v>
      </c>
      <c r="D32" s="4" t="s">
        <v>3</v>
      </c>
      <c r="E32" s="4" t="s">
        <v>4</v>
      </c>
      <c r="F32" s="4" t="s">
        <v>3</v>
      </c>
      <c r="G32" s="4" t="s">
        <v>4</v>
      </c>
      <c r="H32" s="4" t="s">
        <v>5</v>
      </c>
    </row>
    <row r="33" spans="1:8" ht="20.100000000000001" customHeight="1" thickBot="1" x14ac:dyDescent="0.3">
      <c r="A33" s="15" t="s">
        <v>13</v>
      </c>
      <c r="B33" s="5">
        <v>100</v>
      </c>
      <c r="C33" s="5">
        <v>117</v>
      </c>
      <c r="D33" s="5">
        <v>100</v>
      </c>
      <c r="E33" s="5">
        <v>104</v>
      </c>
      <c r="F33" s="10">
        <f>B33*2</f>
        <v>200</v>
      </c>
      <c r="G33" s="10">
        <f>C33+E33</f>
        <v>221</v>
      </c>
      <c r="H33" s="6">
        <f t="shared" ref="H33:H34" si="9">(G33-F33)/F33</f>
        <v>0.105</v>
      </c>
    </row>
    <row r="34" spans="1:8" ht="20.100000000000001" customHeight="1" thickBot="1" x14ac:dyDescent="0.3">
      <c r="A34" s="15" t="s">
        <v>2</v>
      </c>
      <c r="B34" s="5">
        <f t="shared" ref="B34:C34" si="10">SUM(B33)</f>
        <v>100</v>
      </c>
      <c r="C34" s="5">
        <f t="shared" si="10"/>
        <v>117</v>
      </c>
      <c r="D34" s="5">
        <f t="shared" ref="D34:E34" si="11">SUM(D33)</f>
        <v>100</v>
      </c>
      <c r="E34" s="5">
        <f t="shared" si="11"/>
        <v>104</v>
      </c>
      <c r="F34" s="8">
        <f>SUM(F32:F33)</f>
        <v>200</v>
      </c>
      <c r="G34" s="8">
        <f>SUM(G32:G33)</f>
        <v>221</v>
      </c>
      <c r="H34" s="6">
        <f t="shared" si="9"/>
        <v>0.105</v>
      </c>
    </row>
    <row r="35" spans="1:8" ht="20.100000000000001" customHeight="1" x14ac:dyDescent="0.25">
      <c r="A35" s="16"/>
    </row>
    <row r="36" spans="1:8" ht="20.100000000000001" customHeight="1" thickBot="1" x14ac:dyDescent="0.3">
      <c r="A36" s="30" t="s">
        <v>14</v>
      </c>
      <c r="B36" s="30"/>
      <c r="C36" s="30"/>
      <c r="D36" s="30"/>
      <c r="E36" s="30"/>
      <c r="F36" s="30"/>
      <c r="G36" s="30"/>
      <c r="H36" s="30"/>
    </row>
    <row r="37" spans="1:8" ht="20.100000000000001" customHeight="1" thickBot="1" x14ac:dyDescent="0.3">
      <c r="A37" s="28"/>
      <c r="B37" s="24" t="s">
        <v>1</v>
      </c>
      <c r="C37" s="26"/>
      <c r="D37" s="24" t="s">
        <v>107</v>
      </c>
      <c r="E37" s="26"/>
      <c r="F37" s="24" t="s">
        <v>2</v>
      </c>
      <c r="G37" s="25"/>
      <c r="H37" s="26"/>
    </row>
    <row r="38" spans="1:8" ht="20.100000000000001" customHeight="1" thickBot="1" x14ac:dyDescent="0.3">
      <c r="A38" s="29"/>
      <c r="B38" s="4" t="s">
        <v>3</v>
      </c>
      <c r="C38" s="4" t="s">
        <v>4</v>
      </c>
      <c r="D38" s="4" t="s">
        <v>3</v>
      </c>
      <c r="E38" s="4" t="s">
        <v>4</v>
      </c>
      <c r="F38" s="4" t="s">
        <v>3</v>
      </c>
      <c r="G38" s="4" t="s">
        <v>4</v>
      </c>
      <c r="H38" s="4" t="s">
        <v>5</v>
      </c>
    </row>
    <row r="39" spans="1:8" ht="20.100000000000001" customHeight="1" thickBot="1" x14ac:dyDescent="0.3">
      <c r="A39" s="15" t="s">
        <v>15</v>
      </c>
      <c r="B39" s="5">
        <v>160</v>
      </c>
      <c r="C39" s="5">
        <v>137</v>
      </c>
      <c r="D39" s="5">
        <v>160</v>
      </c>
      <c r="E39" s="5">
        <v>126</v>
      </c>
      <c r="F39" s="10">
        <f>B39*2</f>
        <v>320</v>
      </c>
      <c r="G39" s="10">
        <f>C39+E39</f>
        <v>263</v>
      </c>
      <c r="H39" s="6">
        <f t="shared" ref="H39:H40" si="12">(G39-F39)/F39</f>
        <v>-0.17812500000000001</v>
      </c>
    </row>
    <row r="40" spans="1:8" ht="20.100000000000001" customHeight="1" thickBot="1" x14ac:dyDescent="0.3">
      <c r="A40" s="15" t="s">
        <v>2</v>
      </c>
      <c r="B40" s="5">
        <f t="shared" ref="B40:C40" si="13">SUM(B39)</f>
        <v>160</v>
      </c>
      <c r="C40" s="5">
        <f t="shared" si="13"/>
        <v>137</v>
      </c>
      <c r="D40" s="5">
        <f t="shared" ref="D40:E40" si="14">SUM(D39)</f>
        <v>160</v>
      </c>
      <c r="E40" s="5">
        <f t="shared" si="14"/>
        <v>126</v>
      </c>
      <c r="F40" s="8">
        <f>SUM(F38:F39)</f>
        <v>320</v>
      </c>
      <c r="G40" s="8">
        <f>SUM(G38:G39)</f>
        <v>263</v>
      </c>
      <c r="H40" s="6">
        <f t="shared" si="12"/>
        <v>-0.17812500000000001</v>
      </c>
    </row>
    <row r="41" spans="1:8" ht="19.5" customHeight="1" x14ac:dyDescent="0.25">
      <c r="A41" s="16"/>
    </row>
    <row r="42" spans="1:8" ht="0.75" customHeight="1" thickBot="1" x14ac:dyDescent="0.3">
      <c r="A42" s="30" t="s">
        <v>33</v>
      </c>
      <c r="B42" s="30"/>
      <c r="C42" s="30"/>
      <c r="D42" s="30"/>
      <c r="E42" s="30"/>
      <c r="F42" s="30"/>
      <c r="G42" s="30"/>
      <c r="H42" s="30"/>
    </row>
    <row r="43" spans="1:8" ht="19.5" hidden="1" customHeight="1" thickBot="1" x14ac:dyDescent="0.3">
      <c r="A43" s="28"/>
      <c r="B43" s="24" t="s">
        <v>1</v>
      </c>
      <c r="C43" s="26"/>
      <c r="D43" s="24" t="s">
        <v>1</v>
      </c>
      <c r="E43" s="26"/>
      <c r="F43" s="24" t="s">
        <v>2</v>
      </c>
      <c r="G43" s="25"/>
      <c r="H43" s="26"/>
    </row>
    <row r="44" spans="1:8" ht="19.5" hidden="1" customHeight="1" x14ac:dyDescent="0.25">
      <c r="A44" s="29"/>
      <c r="B44" s="4" t="s">
        <v>3</v>
      </c>
      <c r="C44" s="4" t="s">
        <v>4</v>
      </c>
      <c r="D44" s="4" t="s">
        <v>3</v>
      </c>
      <c r="E44" s="4" t="s">
        <v>4</v>
      </c>
      <c r="F44" s="4" t="s">
        <v>3</v>
      </c>
      <c r="G44" s="4" t="s">
        <v>4</v>
      </c>
      <c r="H44" s="4" t="s">
        <v>5</v>
      </c>
    </row>
    <row r="45" spans="1:8" ht="19.5" hidden="1" customHeight="1" x14ac:dyDescent="0.25">
      <c r="A45" s="15" t="s">
        <v>34</v>
      </c>
      <c r="B45" s="5"/>
      <c r="C45" s="5"/>
      <c r="D45" s="5"/>
      <c r="E45" s="5"/>
      <c r="F45" s="4"/>
      <c r="G45" s="4"/>
      <c r="H45" s="4"/>
    </row>
    <row r="46" spans="1:8" ht="19.5" hidden="1" customHeight="1" x14ac:dyDescent="0.25">
      <c r="A46" s="15" t="s">
        <v>7</v>
      </c>
      <c r="B46" s="5"/>
      <c r="C46" s="5"/>
      <c r="D46" s="5"/>
      <c r="E46" s="5"/>
      <c r="F46" s="8"/>
      <c r="G46" s="8"/>
      <c r="H46" s="4"/>
    </row>
    <row r="47" spans="1:8" ht="19.5" hidden="1" customHeight="1" x14ac:dyDescent="0.25">
      <c r="A47" s="15" t="s">
        <v>2</v>
      </c>
      <c r="B47" s="5"/>
      <c r="C47" s="5"/>
      <c r="D47" s="5"/>
      <c r="E47" s="5"/>
      <c r="F47" s="7"/>
      <c r="G47" s="7"/>
      <c r="H47" s="4"/>
    </row>
    <row r="48" spans="1:8" ht="19.5" customHeight="1" x14ac:dyDescent="0.25">
      <c r="A48" s="16"/>
    </row>
    <row r="49" spans="1:8" ht="19.5" customHeight="1" thickBot="1" x14ac:dyDescent="0.3">
      <c r="A49" s="30" t="s">
        <v>35</v>
      </c>
      <c r="B49" s="30"/>
      <c r="C49" s="30"/>
      <c r="D49" s="30"/>
      <c r="E49" s="30"/>
      <c r="F49" s="30"/>
      <c r="G49" s="30"/>
      <c r="H49" s="30"/>
    </row>
    <row r="50" spans="1:8" ht="20.100000000000001" customHeight="1" thickBot="1" x14ac:dyDescent="0.3">
      <c r="A50" s="28"/>
      <c r="B50" s="24" t="s">
        <v>1</v>
      </c>
      <c r="C50" s="26"/>
      <c r="D50" s="24" t="s">
        <v>107</v>
      </c>
      <c r="E50" s="26"/>
      <c r="F50" s="24" t="s">
        <v>2</v>
      </c>
      <c r="G50" s="25"/>
      <c r="H50" s="26"/>
    </row>
    <row r="51" spans="1:8" ht="19.5" customHeight="1" thickBot="1" x14ac:dyDescent="0.3">
      <c r="A51" s="29"/>
      <c r="B51" s="4" t="s">
        <v>3</v>
      </c>
      <c r="C51" s="4" t="s">
        <v>4</v>
      </c>
      <c r="D51" s="4" t="s">
        <v>3</v>
      </c>
      <c r="E51" s="4" t="s">
        <v>4</v>
      </c>
      <c r="F51" s="4" t="s">
        <v>3</v>
      </c>
      <c r="G51" s="4" t="s">
        <v>4</v>
      </c>
      <c r="H51" s="4" t="s">
        <v>5</v>
      </c>
    </row>
    <row r="52" spans="1:8" ht="19.5" hidden="1" customHeight="1" thickBot="1" x14ac:dyDescent="0.3">
      <c r="A52" s="15" t="s">
        <v>36</v>
      </c>
      <c r="B52" s="5"/>
      <c r="C52" s="5"/>
      <c r="D52" s="5"/>
      <c r="E52" s="5"/>
      <c r="F52" s="4"/>
      <c r="G52" s="4"/>
      <c r="H52" s="4"/>
    </row>
    <row r="53" spans="1:8" ht="19.5" hidden="1" customHeight="1" thickBot="1" x14ac:dyDescent="0.3">
      <c r="A53" s="15" t="s">
        <v>37</v>
      </c>
      <c r="B53" s="5"/>
      <c r="C53" s="5"/>
      <c r="D53" s="5"/>
      <c r="E53" s="5"/>
      <c r="F53" s="4"/>
      <c r="G53" s="4"/>
      <c r="H53" s="4"/>
    </row>
    <row r="54" spans="1:8" ht="19.5" hidden="1" customHeight="1" thickBot="1" x14ac:dyDescent="0.3">
      <c r="A54" s="15" t="s">
        <v>38</v>
      </c>
      <c r="B54" s="5"/>
      <c r="C54" s="5"/>
      <c r="D54" s="5"/>
      <c r="E54" s="5"/>
      <c r="F54" s="4"/>
      <c r="G54" s="4"/>
      <c r="H54" s="4"/>
    </row>
    <row r="55" spans="1:8" ht="20.100000000000001" customHeight="1" thickBot="1" x14ac:dyDescent="0.3">
      <c r="A55" s="15" t="s">
        <v>21</v>
      </c>
      <c r="B55" s="5">
        <v>150</v>
      </c>
      <c r="C55" s="5">
        <v>183</v>
      </c>
      <c r="D55" s="5">
        <v>150</v>
      </c>
      <c r="E55" s="5">
        <v>165</v>
      </c>
      <c r="F55" s="10">
        <f>B55*2</f>
        <v>300</v>
      </c>
      <c r="G55" s="19">
        <f>C55+E55</f>
        <v>348</v>
      </c>
      <c r="H55" s="6">
        <f t="shared" ref="H55:H83" si="15">(G55-F55)/F55</f>
        <v>0.16</v>
      </c>
    </row>
    <row r="56" spans="1:8" ht="18.75" customHeight="1" thickBot="1" x14ac:dyDescent="0.3">
      <c r="A56" s="15" t="s">
        <v>22</v>
      </c>
      <c r="B56" s="5">
        <v>300</v>
      </c>
      <c r="C56" s="5">
        <v>82</v>
      </c>
      <c r="D56" s="5">
        <v>300</v>
      </c>
      <c r="E56" s="5">
        <v>460</v>
      </c>
      <c r="F56" s="10">
        <f>B56*2</f>
        <v>600</v>
      </c>
      <c r="G56" s="19">
        <f t="shared" ref="G56:G58" si="16">C56+E56</f>
        <v>542</v>
      </c>
      <c r="H56" s="6">
        <f t="shared" si="15"/>
        <v>-9.6666666666666665E-2</v>
      </c>
    </row>
    <row r="57" spans="1:8" ht="19.5" hidden="1" customHeight="1" thickBot="1" x14ac:dyDescent="0.3">
      <c r="A57" s="15" t="s">
        <v>39</v>
      </c>
      <c r="B57" s="5"/>
      <c r="C57" s="5"/>
      <c r="D57" s="5"/>
      <c r="E57" s="5"/>
      <c r="F57" s="10">
        <f t="shared" ref="F57:F62" si="17">B57*2</f>
        <v>0</v>
      </c>
      <c r="G57" s="19">
        <f t="shared" si="16"/>
        <v>0</v>
      </c>
      <c r="H57" s="6" t="e">
        <f t="shared" si="15"/>
        <v>#DIV/0!</v>
      </c>
    </row>
    <row r="58" spans="1:8" ht="20.100000000000001" customHeight="1" thickBot="1" x14ac:dyDescent="0.3">
      <c r="A58" s="17" t="s">
        <v>23</v>
      </c>
      <c r="B58" s="4">
        <f t="shared" ref="B58:C58" si="18">SUM(B55:B57)</f>
        <v>450</v>
      </c>
      <c r="C58" s="4">
        <f t="shared" si="18"/>
        <v>265</v>
      </c>
      <c r="D58" s="4">
        <f t="shared" ref="D58:E58" si="19">SUM(D55:D57)</f>
        <v>450</v>
      </c>
      <c r="E58" s="4">
        <f t="shared" si="19"/>
        <v>625</v>
      </c>
      <c r="F58" s="10">
        <f t="shared" si="17"/>
        <v>900</v>
      </c>
      <c r="G58" s="19">
        <f t="shared" si="16"/>
        <v>890</v>
      </c>
      <c r="H58" s="6">
        <f t="shared" si="15"/>
        <v>-1.1111111111111112E-2</v>
      </c>
    </row>
    <row r="59" spans="1:8" ht="20.100000000000001" customHeight="1" thickBot="1" x14ac:dyDescent="0.3">
      <c r="A59" s="15" t="s">
        <v>25</v>
      </c>
      <c r="B59" s="5">
        <v>20</v>
      </c>
      <c r="C59" s="5">
        <v>22</v>
      </c>
      <c r="D59" s="5">
        <v>20</v>
      </c>
      <c r="E59" s="5">
        <v>18</v>
      </c>
      <c r="F59" s="10">
        <f t="shared" si="17"/>
        <v>40</v>
      </c>
      <c r="G59" s="10">
        <f>C59+E59</f>
        <v>40</v>
      </c>
      <c r="H59" s="6">
        <f t="shared" si="15"/>
        <v>0</v>
      </c>
    </row>
    <row r="60" spans="1:8" ht="20.100000000000001" customHeight="1" thickBot="1" x14ac:dyDescent="0.3">
      <c r="A60" s="15" t="s">
        <v>26</v>
      </c>
      <c r="B60" s="5">
        <v>80</v>
      </c>
      <c r="C60" s="5">
        <v>63</v>
      </c>
      <c r="D60" s="5">
        <v>80</v>
      </c>
      <c r="E60" s="5">
        <v>58</v>
      </c>
      <c r="F60" s="10">
        <f t="shared" si="17"/>
        <v>160</v>
      </c>
      <c r="G60" s="10">
        <f>C60+E60</f>
        <v>121</v>
      </c>
      <c r="H60" s="6">
        <f t="shared" si="15"/>
        <v>-0.24374999999999999</v>
      </c>
    </row>
    <row r="61" spans="1:8" ht="20.100000000000001" customHeight="1" thickBot="1" x14ac:dyDescent="0.3">
      <c r="A61" s="15" t="s">
        <v>27</v>
      </c>
      <c r="B61" s="5">
        <v>0</v>
      </c>
      <c r="C61" s="5">
        <v>0</v>
      </c>
      <c r="D61" s="5">
        <v>0</v>
      </c>
      <c r="E61" s="5">
        <v>0</v>
      </c>
      <c r="F61" s="10">
        <f t="shared" si="17"/>
        <v>0</v>
      </c>
      <c r="G61" s="10">
        <f>C61+E61</f>
        <v>0</v>
      </c>
      <c r="H61" s="9" t="e">
        <f t="shared" si="15"/>
        <v>#DIV/0!</v>
      </c>
    </row>
    <row r="62" spans="1:8" ht="20.100000000000001" customHeight="1" thickBot="1" x14ac:dyDescent="0.3">
      <c r="A62" s="15" t="s">
        <v>28</v>
      </c>
      <c r="B62" s="5">
        <v>200</v>
      </c>
      <c r="C62" s="5">
        <v>182</v>
      </c>
      <c r="D62" s="5">
        <v>200</v>
      </c>
      <c r="E62" s="5">
        <v>186</v>
      </c>
      <c r="F62" s="10">
        <f t="shared" si="17"/>
        <v>400</v>
      </c>
      <c r="G62" s="10">
        <f>C62+E62</f>
        <v>368</v>
      </c>
      <c r="H62" s="6">
        <f t="shared" si="15"/>
        <v>-0.08</v>
      </c>
    </row>
    <row r="63" spans="1:8" ht="18" customHeight="1" thickBot="1" x14ac:dyDescent="0.3">
      <c r="A63" s="17" t="s">
        <v>24</v>
      </c>
      <c r="B63" s="4">
        <f t="shared" ref="B63:G63" si="20">SUM(B59:B62)</f>
        <v>300</v>
      </c>
      <c r="C63" s="4">
        <f t="shared" si="20"/>
        <v>267</v>
      </c>
      <c r="D63" s="4">
        <f t="shared" ref="D63:E63" si="21">SUM(D59:D62)</f>
        <v>300</v>
      </c>
      <c r="E63" s="4">
        <f t="shared" si="21"/>
        <v>262</v>
      </c>
      <c r="F63" s="4">
        <f t="shared" si="20"/>
        <v>600</v>
      </c>
      <c r="G63" s="4">
        <f t="shared" si="20"/>
        <v>529</v>
      </c>
      <c r="H63" s="6">
        <f t="shared" si="15"/>
        <v>-0.11833333333333333</v>
      </c>
    </row>
    <row r="64" spans="1:8" ht="0.75" hidden="1" customHeight="1" thickBot="1" x14ac:dyDescent="0.3">
      <c r="A64" s="15" t="s">
        <v>40</v>
      </c>
      <c r="B64" s="5"/>
      <c r="C64" s="5"/>
      <c r="D64" s="5"/>
      <c r="E64" s="5"/>
      <c r="F64" s="4"/>
      <c r="G64" s="4"/>
      <c r="H64" s="6" t="e">
        <f t="shared" si="15"/>
        <v>#DIV/0!</v>
      </c>
    </row>
    <row r="65" spans="1:8" ht="19.5" hidden="1" customHeight="1" thickBot="1" x14ac:dyDescent="0.3">
      <c r="A65" s="15" t="s">
        <v>41</v>
      </c>
      <c r="B65" s="5"/>
      <c r="C65" s="5"/>
      <c r="D65" s="5"/>
      <c r="E65" s="5"/>
      <c r="F65" s="4"/>
      <c r="G65" s="4"/>
      <c r="H65" s="6" t="e">
        <f t="shared" si="15"/>
        <v>#DIV/0!</v>
      </c>
    </row>
    <row r="66" spans="1:8" ht="19.5" hidden="1" customHeight="1" thickBot="1" x14ac:dyDescent="0.3">
      <c r="A66" s="15" t="s">
        <v>42</v>
      </c>
      <c r="B66" s="5"/>
      <c r="C66" s="5"/>
      <c r="D66" s="5"/>
      <c r="E66" s="5"/>
      <c r="F66" s="4"/>
      <c r="G66" s="4"/>
      <c r="H66" s="6" t="e">
        <f t="shared" si="15"/>
        <v>#DIV/0!</v>
      </c>
    </row>
    <row r="67" spans="1:8" ht="19.5" hidden="1" customHeight="1" thickBot="1" x14ac:dyDescent="0.3">
      <c r="A67" s="17" t="s">
        <v>41</v>
      </c>
      <c r="B67" s="4"/>
      <c r="C67" s="4"/>
      <c r="D67" s="4"/>
      <c r="E67" s="4"/>
      <c r="F67" s="4"/>
      <c r="G67" s="4"/>
      <c r="H67" s="6" t="e">
        <f t="shared" si="15"/>
        <v>#DIV/0!</v>
      </c>
    </row>
    <row r="68" spans="1:8" ht="19.5" hidden="1" customHeight="1" thickBot="1" x14ac:dyDescent="0.3">
      <c r="A68" s="15" t="s">
        <v>43</v>
      </c>
      <c r="B68" s="5"/>
      <c r="C68" s="5"/>
      <c r="D68" s="5"/>
      <c r="E68" s="5"/>
      <c r="F68" s="4"/>
      <c r="G68" s="4"/>
      <c r="H68" s="6" t="e">
        <f t="shared" si="15"/>
        <v>#DIV/0!</v>
      </c>
    </row>
    <row r="69" spans="1:8" ht="19.5" hidden="1" customHeight="1" thickBot="1" x14ac:dyDescent="0.3">
      <c r="A69" s="15" t="s">
        <v>44</v>
      </c>
      <c r="B69" s="5"/>
      <c r="C69" s="5"/>
      <c r="D69" s="5"/>
      <c r="E69" s="5"/>
      <c r="F69" s="4"/>
      <c r="G69" s="4"/>
      <c r="H69" s="6" t="e">
        <f t="shared" si="15"/>
        <v>#DIV/0!</v>
      </c>
    </row>
    <row r="70" spans="1:8" ht="19.5" hidden="1" customHeight="1" thickBot="1" x14ac:dyDescent="0.3">
      <c r="A70" s="17" t="s">
        <v>45</v>
      </c>
      <c r="B70" s="4"/>
      <c r="C70" s="4"/>
      <c r="D70" s="4"/>
      <c r="E70" s="4"/>
      <c r="F70" s="4"/>
      <c r="G70" s="4"/>
      <c r="H70" s="6" t="e">
        <f t="shared" si="15"/>
        <v>#DIV/0!</v>
      </c>
    </row>
    <row r="71" spans="1:8" ht="19.5" hidden="1" customHeight="1" thickBot="1" x14ac:dyDescent="0.3">
      <c r="A71" s="15" t="s">
        <v>46</v>
      </c>
      <c r="B71" s="5"/>
      <c r="C71" s="5"/>
      <c r="D71" s="5"/>
      <c r="E71" s="5"/>
      <c r="F71" s="4"/>
      <c r="G71" s="4"/>
      <c r="H71" s="6" t="e">
        <f t="shared" si="15"/>
        <v>#DIV/0!</v>
      </c>
    </row>
    <row r="72" spans="1:8" ht="19.5" hidden="1" customHeight="1" thickBot="1" x14ac:dyDescent="0.3">
      <c r="A72" s="15" t="s">
        <v>47</v>
      </c>
      <c r="B72" s="5"/>
      <c r="C72" s="5"/>
      <c r="D72" s="5"/>
      <c r="E72" s="5"/>
      <c r="F72" s="4"/>
      <c r="G72" s="4"/>
      <c r="H72" s="6" t="e">
        <f t="shared" si="15"/>
        <v>#DIV/0!</v>
      </c>
    </row>
    <row r="73" spans="1:8" ht="19.5" hidden="1" customHeight="1" thickBot="1" x14ac:dyDescent="0.3">
      <c r="A73" s="15" t="s">
        <v>48</v>
      </c>
      <c r="B73" s="5"/>
      <c r="C73" s="5"/>
      <c r="D73" s="5"/>
      <c r="E73" s="5"/>
      <c r="F73" s="4"/>
      <c r="G73" s="4"/>
      <c r="H73" s="6" t="e">
        <f t="shared" si="15"/>
        <v>#DIV/0!</v>
      </c>
    </row>
    <row r="74" spans="1:8" ht="19.5" hidden="1" customHeight="1" thickBot="1" x14ac:dyDescent="0.3">
      <c r="A74" s="15" t="s">
        <v>49</v>
      </c>
      <c r="B74" s="5"/>
      <c r="C74" s="5"/>
      <c r="D74" s="5"/>
      <c r="E74" s="5"/>
      <c r="F74" s="4"/>
      <c r="G74" s="4"/>
      <c r="H74" s="6" t="e">
        <f t="shared" si="15"/>
        <v>#DIV/0!</v>
      </c>
    </row>
    <row r="75" spans="1:8" ht="20.100000000000001" customHeight="1" thickBot="1" x14ac:dyDescent="0.3">
      <c r="A75" s="15" t="s">
        <v>50</v>
      </c>
      <c r="B75" s="5">
        <v>31</v>
      </c>
      <c r="C75" s="5">
        <v>43</v>
      </c>
      <c r="D75" s="5">
        <v>31</v>
      </c>
      <c r="E75" s="5">
        <v>41</v>
      </c>
      <c r="F75" s="10">
        <f t="shared" ref="F75" si="22">B75*2</f>
        <v>62</v>
      </c>
      <c r="G75" s="10">
        <f>C75+E75</f>
        <v>84</v>
      </c>
      <c r="H75" s="6">
        <f t="shared" si="15"/>
        <v>0.35483870967741937</v>
      </c>
    </row>
    <row r="76" spans="1:8" ht="18" customHeight="1" thickBot="1" x14ac:dyDescent="0.3">
      <c r="A76" s="17" t="s">
        <v>51</v>
      </c>
      <c r="B76" s="4">
        <f t="shared" ref="B76:C76" si="23">SUM(B75)</f>
        <v>31</v>
      </c>
      <c r="C76" s="4">
        <f t="shared" si="23"/>
        <v>43</v>
      </c>
      <c r="D76" s="4">
        <f t="shared" ref="D76:E76" si="24">SUM(D75)</f>
        <v>31</v>
      </c>
      <c r="E76" s="4">
        <f t="shared" si="24"/>
        <v>41</v>
      </c>
      <c r="F76" s="8">
        <f>SUM(F72:F75)</f>
        <v>62</v>
      </c>
      <c r="G76" s="8">
        <f>SUM(G72:G75)</f>
        <v>84</v>
      </c>
      <c r="H76" s="6">
        <f t="shared" si="15"/>
        <v>0.35483870967741937</v>
      </c>
    </row>
    <row r="77" spans="1:8" ht="19.5" hidden="1" customHeight="1" thickBot="1" x14ac:dyDescent="0.3">
      <c r="A77" s="15" t="s">
        <v>52</v>
      </c>
      <c r="B77" s="5"/>
      <c r="C77" s="5"/>
      <c r="D77" s="5"/>
      <c r="E77" s="5"/>
      <c r="F77" s="4"/>
      <c r="G77" s="4"/>
      <c r="H77" s="6" t="e">
        <f t="shared" si="15"/>
        <v>#DIV/0!</v>
      </c>
    </row>
    <row r="78" spans="1:8" ht="19.5" hidden="1" customHeight="1" thickBot="1" x14ac:dyDescent="0.3">
      <c r="A78" s="15" t="s">
        <v>53</v>
      </c>
      <c r="B78" s="5"/>
      <c r="C78" s="5"/>
      <c r="D78" s="5"/>
      <c r="E78" s="5"/>
      <c r="F78" s="4"/>
      <c r="G78" s="4"/>
      <c r="H78" s="6" t="e">
        <f t="shared" si="15"/>
        <v>#DIV/0!</v>
      </c>
    </row>
    <row r="79" spans="1:8" ht="15.75" thickBot="1" x14ac:dyDescent="0.3">
      <c r="A79" s="15" t="s">
        <v>54</v>
      </c>
      <c r="B79" s="5">
        <v>200</v>
      </c>
      <c r="C79" s="5">
        <v>206</v>
      </c>
      <c r="D79" s="5">
        <v>200</v>
      </c>
      <c r="E79" s="5">
        <v>165</v>
      </c>
      <c r="F79" s="10">
        <f t="shared" ref="F79" si="25">B79*2</f>
        <v>400</v>
      </c>
      <c r="G79" s="10">
        <f>C79+E79</f>
        <v>371</v>
      </c>
      <c r="H79" s="6">
        <f t="shared" si="15"/>
        <v>-7.2499999999999995E-2</v>
      </c>
    </row>
    <row r="80" spans="1:8" ht="19.5" hidden="1" customHeight="1" thickBot="1" x14ac:dyDescent="0.3">
      <c r="A80" s="15" t="s">
        <v>55</v>
      </c>
      <c r="B80" s="5"/>
      <c r="C80" s="5"/>
      <c r="D80" s="5"/>
      <c r="E80" s="5"/>
      <c r="F80" s="5"/>
      <c r="G80" s="5"/>
      <c r="H80" s="6" t="e">
        <f t="shared" si="15"/>
        <v>#DIV/0!</v>
      </c>
    </row>
    <row r="81" spans="1:8" ht="19.5" hidden="1" customHeight="1" thickBot="1" x14ac:dyDescent="0.3">
      <c r="A81" s="15" t="s">
        <v>56</v>
      </c>
      <c r="B81" s="5"/>
      <c r="C81" s="5"/>
      <c r="D81" s="5"/>
      <c r="E81" s="5"/>
      <c r="F81" s="5"/>
      <c r="G81" s="5"/>
      <c r="H81" s="6" t="e">
        <f t="shared" si="15"/>
        <v>#DIV/0!</v>
      </c>
    </row>
    <row r="82" spans="1:8" ht="20.100000000000001" customHeight="1" thickBot="1" x14ac:dyDescent="0.3">
      <c r="A82" s="15" t="s">
        <v>29</v>
      </c>
      <c r="B82" s="5">
        <v>80</v>
      </c>
      <c r="C82" s="5">
        <v>94</v>
      </c>
      <c r="D82" s="5">
        <v>80</v>
      </c>
      <c r="E82" s="5">
        <v>180</v>
      </c>
      <c r="F82" s="10">
        <f t="shared" ref="F82:F84" si="26">B82*2</f>
        <v>160</v>
      </c>
      <c r="G82" s="10">
        <f>C82+E82</f>
        <v>274</v>
      </c>
      <c r="H82" s="6">
        <f t="shared" si="15"/>
        <v>0.71250000000000002</v>
      </c>
    </row>
    <row r="83" spans="1:8" ht="15.75" thickBot="1" x14ac:dyDescent="0.3">
      <c r="A83" s="15" t="s">
        <v>30</v>
      </c>
      <c r="B83" s="5">
        <v>20</v>
      </c>
      <c r="C83" s="5">
        <v>45</v>
      </c>
      <c r="D83" s="5">
        <v>20</v>
      </c>
      <c r="E83" s="5">
        <v>0</v>
      </c>
      <c r="F83" s="10">
        <f t="shared" si="26"/>
        <v>40</v>
      </c>
      <c r="G83" s="10">
        <f>C83+E83</f>
        <v>45</v>
      </c>
      <c r="H83" s="6">
        <f t="shared" si="15"/>
        <v>0.125</v>
      </c>
    </row>
    <row r="84" spans="1:8" ht="18.75" customHeight="1" thickBot="1" x14ac:dyDescent="0.3">
      <c r="A84" s="15" t="s">
        <v>31</v>
      </c>
      <c r="B84" s="5">
        <v>140</v>
      </c>
      <c r="C84" s="5">
        <v>140</v>
      </c>
      <c r="D84" s="5">
        <v>140</v>
      </c>
      <c r="E84" s="5">
        <v>88</v>
      </c>
      <c r="F84" s="10">
        <f t="shared" si="26"/>
        <v>280</v>
      </c>
      <c r="G84" s="10">
        <f>C84+E84</f>
        <v>228</v>
      </c>
      <c r="H84" s="6">
        <f t="shared" ref="H84:H86" si="27">(G84-F84)/F84</f>
        <v>-0.18571428571428572</v>
      </c>
    </row>
    <row r="85" spans="1:8" ht="19.5" hidden="1" customHeight="1" thickBot="1" x14ac:dyDescent="0.3">
      <c r="A85" s="15" t="s">
        <v>57</v>
      </c>
      <c r="B85" s="5"/>
      <c r="C85" s="5"/>
      <c r="D85" s="5"/>
      <c r="E85" s="5"/>
      <c r="F85" s="5"/>
      <c r="G85" s="5"/>
      <c r="H85" s="6" t="e">
        <f t="shared" si="27"/>
        <v>#DIV/0!</v>
      </c>
    </row>
    <row r="86" spans="1:8" ht="15.75" hidden="1" thickBot="1" x14ac:dyDescent="0.3">
      <c r="A86" s="15" t="s">
        <v>58</v>
      </c>
      <c r="B86" s="5"/>
      <c r="C86" s="5"/>
      <c r="D86" s="5"/>
      <c r="E86" s="5"/>
      <c r="F86" s="5"/>
      <c r="G86" s="5"/>
      <c r="H86" s="6" t="e">
        <f t="shared" si="27"/>
        <v>#DIV/0!</v>
      </c>
    </row>
    <row r="87" spans="1:8" ht="15.75" thickBot="1" x14ac:dyDescent="0.3">
      <c r="A87" s="17" t="s">
        <v>16</v>
      </c>
      <c r="B87" s="4">
        <f t="shared" ref="B87:G87" si="28">SUM(B79:B86)</f>
        <v>440</v>
      </c>
      <c r="C87" s="4">
        <f t="shared" si="28"/>
        <v>485</v>
      </c>
      <c r="D87" s="4">
        <f t="shared" ref="D87:E87" si="29">SUM(D79:D86)</f>
        <v>440</v>
      </c>
      <c r="E87" s="4">
        <f t="shared" si="29"/>
        <v>433</v>
      </c>
      <c r="F87" s="4">
        <f t="shared" si="28"/>
        <v>880</v>
      </c>
      <c r="G87" s="4">
        <f t="shared" si="28"/>
        <v>918</v>
      </c>
      <c r="H87" s="6">
        <f t="shared" ref="H87" si="30">(G87-F87)/F87</f>
        <v>4.3181818181818182E-2</v>
      </c>
    </row>
    <row r="88" spans="1:8" ht="15.75" thickBot="1" x14ac:dyDescent="0.3">
      <c r="A88" s="15" t="s">
        <v>59</v>
      </c>
      <c r="B88" s="5"/>
      <c r="C88" s="5"/>
      <c r="D88" s="5"/>
      <c r="E88" s="5"/>
      <c r="F88" s="5"/>
      <c r="G88" s="5"/>
      <c r="H88" s="4"/>
    </row>
    <row r="89" spans="1:8" ht="20.100000000000001" customHeight="1" thickBot="1" x14ac:dyDescent="0.3">
      <c r="A89" s="15" t="s">
        <v>2</v>
      </c>
      <c r="B89" s="4">
        <f t="shared" ref="B89:G89" si="31">B87+B76+B63+B58</f>
        <v>1221</v>
      </c>
      <c r="C89" s="4">
        <f t="shared" si="31"/>
        <v>1060</v>
      </c>
      <c r="D89" s="4">
        <f t="shared" ref="D89:E89" si="32">D87+D76+D63+D58</f>
        <v>1221</v>
      </c>
      <c r="E89" s="4">
        <f t="shared" si="32"/>
        <v>1361</v>
      </c>
      <c r="F89" s="4">
        <f t="shared" si="31"/>
        <v>2442</v>
      </c>
      <c r="G89" s="4">
        <f t="shared" si="31"/>
        <v>2421</v>
      </c>
      <c r="H89" s="6">
        <f t="shared" ref="H89" si="33">(G89-F89)/F89</f>
        <v>-8.5995085995085995E-3</v>
      </c>
    </row>
    <row r="90" spans="1:8" ht="20.100000000000001" customHeight="1" x14ac:dyDescent="0.25">
      <c r="A90" s="16"/>
    </row>
    <row r="91" spans="1:8" ht="20.100000000000001" customHeight="1" thickBot="1" x14ac:dyDescent="0.3">
      <c r="A91" s="30" t="s">
        <v>17</v>
      </c>
      <c r="B91" s="30"/>
      <c r="C91" s="30"/>
      <c r="D91" s="30"/>
      <c r="E91" s="30"/>
      <c r="F91" s="30"/>
      <c r="G91" s="30"/>
      <c r="H91" s="30"/>
    </row>
    <row r="92" spans="1:8" ht="20.100000000000001" customHeight="1" thickBot="1" x14ac:dyDescent="0.3">
      <c r="A92" s="28"/>
      <c r="B92" s="24" t="s">
        <v>1</v>
      </c>
      <c r="C92" s="26"/>
      <c r="D92" s="24" t="s">
        <v>107</v>
      </c>
      <c r="E92" s="26"/>
      <c r="F92" s="24" t="s">
        <v>2</v>
      </c>
      <c r="G92" s="25"/>
      <c r="H92" s="26"/>
    </row>
    <row r="93" spans="1:8" ht="20.100000000000001" customHeight="1" thickBot="1" x14ac:dyDescent="0.3">
      <c r="A93" s="29"/>
      <c r="B93" s="4" t="s">
        <v>3</v>
      </c>
      <c r="C93" s="4" t="s">
        <v>4</v>
      </c>
      <c r="D93" s="4" t="s">
        <v>3</v>
      </c>
      <c r="E93" s="4" t="s">
        <v>4</v>
      </c>
      <c r="F93" s="4" t="s">
        <v>3</v>
      </c>
      <c r="G93" s="4" t="s">
        <v>4</v>
      </c>
      <c r="H93" s="4" t="s">
        <v>5</v>
      </c>
    </row>
    <row r="94" spans="1:8" ht="15.75" thickBot="1" x14ac:dyDescent="0.3">
      <c r="A94" s="15" t="s">
        <v>19</v>
      </c>
      <c r="B94" s="5">
        <v>500</v>
      </c>
      <c r="C94" s="5">
        <v>413</v>
      </c>
      <c r="D94" s="5">
        <v>500</v>
      </c>
      <c r="E94" s="5">
        <v>416</v>
      </c>
      <c r="F94" s="10">
        <f t="shared" ref="F94:F95" si="34">B94*2</f>
        <v>1000</v>
      </c>
      <c r="G94" s="10">
        <f>C94+E94</f>
        <v>829</v>
      </c>
      <c r="H94" s="6">
        <f t="shared" ref="H94:H95" si="35">(G94-F94)/F94</f>
        <v>-0.17100000000000001</v>
      </c>
    </row>
    <row r="95" spans="1:8" ht="28.5" customHeight="1" thickBot="1" x14ac:dyDescent="0.3">
      <c r="A95" s="15" t="s">
        <v>20</v>
      </c>
      <c r="B95" s="5">
        <v>172</v>
      </c>
      <c r="C95" s="5">
        <v>190</v>
      </c>
      <c r="D95" s="5">
        <v>172</v>
      </c>
      <c r="E95" s="5">
        <v>135</v>
      </c>
      <c r="F95" s="10">
        <f t="shared" si="34"/>
        <v>344</v>
      </c>
      <c r="G95" s="10">
        <f>C95+E95</f>
        <v>325</v>
      </c>
      <c r="H95" s="6">
        <f t="shared" si="35"/>
        <v>-5.5232558139534885E-2</v>
      </c>
    </row>
    <row r="96" spans="1:8" ht="15.75" hidden="1" thickBot="1" x14ac:dyDescent="0.3">
      <c r="A96" s="15" t="s">
        <v>60</v>
      </c>
      <c r="B96" s="5"/>
      <c r="C96" s="5"/>
      <c r="D96" s="5"/>
      <c r="E96" s="5"/>
      <c r="F96" s="4"/>
      <c r="G96" s="4"/>
      <c r="H96" s="4"/>
    </row>
    <row r="97" spans="1:8" ht="15.75" hidden="1" thickBot="1" x14ac:dyDescent="0.3">
      <c r="A97" s="15" t="s">
        <v>61</v>
      </c>
      <c r="B97" s="5"/>
      <c r="C97" s="5"/>
      <c r="D97" s="5"/>
      <c r="E97" s="5"/>
      <c r="F97" s="4"/>
      <c r="G97" s="4"/>
      <c r="H97" s="4"/>
    </row>
    <row r="98" spans="1:8" ht="15.75" hidden="1" thickBot="1" x14ac:dyDescent="0.3">
      <c r="A98" s="15" t="s">
        <v>62</v>
      </c>
      <c r="B98" s="5"/>
      <c r="C98" s="5"/>
      <c r="D98" s="5"/>
      <c r="E98" s="5"/>
      <c r="F98" s="4"/>
      <c r="G98" s="4"/>
      <c r="H98" s="4"/>
    </row>
    <row r="99" spans="1:8" ht="15.75" hidden="1" thickBot="1" x14ac:dyDescent="0.3">
      <c r="A99" s="15" t="s">
        <v>63</v>
      </c>
      <c r="B99" s="5"/>
      <c r="C99" s="5"/>
      <c r="D99" s="5"/>
      <c r="E99" s="5"/>
      <c r="F99" s="4"/>
      <c r="G99" s="4"/>
      <c r="H99" s="4"/>
    </row>
    <row r="100" spans="1:8" ht="15.75" hidden="1" thickBot="1" x14ac:dyDescent="0.3">
      <c r="A100" s="15" t="s">
        <v>64</v>
      </c>
      <c r="B100" s="5"/>
      <c r="C100" s="5"/>
      <c r="D100" s="5"/>
      <c r="E100" s="5"/>
      <c r="F100" s="4"/>
      <c r="G100" s="4"/>
      <c r="H100" s="4"/>
    </row>
    <row r="101" spans="1:8" ht="19.5" hidden="1" customHeight="1" thickBot="1" x14ac:dyDescent="0.3">
      <c r="A101" s="15" t="s">
        <v>65</v>
      </c>
      <c r="B101" s="5"/>
      <c r="C101" s="5"/>
      <c r="D101" s="5"/>
      <c r="E101" s="5"/>
      <c r="F101" s="4"/>
      <c r="G101" s="4"/>
      <c r="H101" s="4"/>
    </row>
    <row r="102" spans="1:8" ht="19.5" hidden="1" customHeight="1" thickBot="1" x14ac:dyDescent="0.3">
      <c r="A102" s="15" t="s">
        <v>66</v>
      </c>
      <c r="B102" s="5"/>
      <c r="C102" s="5"/>
      <c r="D102" s="5"/>
      <c r="E102" s="5"/>
      <c r="F102" s="4"/>
      <c r="G102" s="4"/>
      <c r="H102" s="4"/>
    </row>
    <row r="103" spans="1:8" ht="20.100000000000001" customHeight="1" x14ac:dyDescent="0.25">
      <c r="A103" s="16"/>
    </row>
    <row r="104" spans="1:8" ht="0.75" customHeight="1" thickBot="1" x14ac:dyDescent="0.3">
      <c r="A104" s="30" t="s">
        <v>67</v>
      </c>
      <c r="B104" s="30"/>
      <c r="C104" s="30"/>
      <c r="D104" s="30"/>
      <c r="E104" s="30"/>
      <c r="F104" s="30"/>
      <c r="G104" s="30"/>
      <c r="H104" s="30"/>
    </row>
    <row r="105" spans="1:8" ht="18.75" customHeight="1" thickBot="1" x14ac:dyDescent="0.3">
      <c r="A105" s="34" t="s">
        <v>108</v>
      </c>
      <c r="B105" s="34"/>
      <c r="C105" s="34"/>
      <c r="D105" s="34"/>
      <c r="E105" s="34"/>
      <c r="F105" s="34"/>
      <c r="G105" s="34"/>
      <c r="H105" s="34"/>
    </row>
    <row r="106" spans="1:8" ht="19.5" customHeight="1" thickBot="1" x14ac:dyDescent="0.3">
      <c r="A106" s="35"/>
      <c r="B106" s="24" t="s">
        <v>1</v>
      </c>
      <c r="C106" s="26"/>
      <c r="D106" s="24" t="s">
        <v>107</v>
      </c>
      <c r="E106" s="26"/>
      <c r="F106" s="24" t="s">
        <v>2</v>
      </c>
      <c r="G106" s="25"/>
      <c r="H106" s="26"/>
    </row>
    <row r="107" spans="1:8" ht="19.5" customHeight="1" thickBot="1" x14ac:dyDescent="0.3">
      <c r="A107" s="36"/>
      <c r="B107" s="4" t="s">
        <v>3</v>
      </c>
      <c r="C107" s="4" t="s">
        <v>4</v>
      </c>
      <c r="D107" s="4" t="s">
        <v>3</v>
      </c>
      <c r="E107" s="4" t="s">
        <v>4</v>
      </c>
      <c r="F107" s="4" t="s">
        <v>3</v>
      </c>
      <c r="G107" s="4" t="s">
        <v>4</v>
      </c>
      <c r="H107" s="4" t="s">
        <v>5</v>
      </c>
    </row>
    <row r="108" spans="1:8" ht="19.5" customHeight="1" thickBot="1" x14ac:dyDescent="0.3">
      <c r="A108" s="37" t="s">
        <v>10</v>
      </c>
      <c r="B108" s="39">
        <v>0</v>
      </c>
      <c r="C108" s="39">
        <v>356</v>
      </c>
      <c r="D108" s="39">
        <v>0</v>
      </c>
      <c r="E108" s="39">
        <v>414</v>
      </c>
      <c r="F108" s="10">
        <v>0</v>
      </c>
      <c r="G108" s="10">
        <f>C108+E108</f>
        <v>770</v>
      </c>
      <c r="H108" s="10">
        <v>0</v>
      </c>
    </row>
    <row r="109" spans="1:8" ht="19.5" customHeight="1" thickBot="1" x14ac:dyDescent="0.3">
      <c r="A109" s="37" t="s">
        <v>11</v>
      </c>
      <c r="B109" s="39">
        <v>0</v>
      </c>
      <c r="C109" s="39">
        <v>0</v>
      </c>
      <c r="D109" s="39">
        <v>0</v>
      </c>
      <c r="E109" s="39">
        <v>0</v>
      </c>
      <c r="F109" s="10">
        <v>0</v>
      </c>
      <c r="G109" s="10">
        <v>0</v>
      </c>
      <c r="H109" s="10">
        <v>0</v>
      </c>
    </row>
    <row r="110" spans="1:8" ht="19.5" customHeight="1" x14ac:dyDescent="0.25">
      <c r="A110" s="38"/>
      <c r="B110"/>
      <c r="C110"/>
      <c r="D110"/>
      <c r="E110"/>
      <c r="F110"/>
      <c r="G110"/>
      <c r="H110"/>
    </row>
    <row r="111" spans="1:8" ht="19.5" customHeight="1" x14ac:dyDescent="0.25">
      <c r="A111" s="16"/>
    </row>
    <row r="112" spans="1:8" ht="20.100000000000001" customHeight="1" thickBot="1" x14ac:dyDescent="0.3">
      <c r="A112" s="27" t="s">
        <v>72</v>
      </c>
      <c r="B112" s="27"/>
      <c r="C112" s="27"/>
      <c r="D112" s="27"/>
      <c r="E112" s="27"/>
      <c r="F112" s="27"/>
      <c r="G112" s="27"/>
      <c r="H112" s="27"/>
    </row>
    <row r="113" spans="1:8" ht="19.5" customHeight="1" thickBot="1" x14ac:dyDescent="0.3">
      <c r="A113" s="28"/>
      <c r="B113" s="24" t="s">
        <v>1</v>
      </c>
      <c r="C113" s="26"/>
      <c r="D113" s="24" t="s">
        <v>107</v>
      </c>
      <c r="E113" s="26"/>
      <c r="F113" s="24" t="s">
        <v>2</v>
      </c>
      <c r="G113" s="25"/>
      <c r="H113" s="26"/>
    </row>
    <row r="114" spans="1:8" ht="19.5" customHeight="1" thickBot="1" x14ac:dyDescent="0.3">
      <c r="A114" s="29"/>
      <c r="B114" s="4" t="s">
        <v>3</v>
      </c>
      <c r="C114" s="4" t="s">
        <v>4</v>
      </c>
      <c r="D114" s="4" t="s">
        <v>3</v>
      </c>
      <c r="E114" s="4" t="s">
        <v>4</v>
      </c>
      <c r="F114" s="4" t="s">
        <v>3</v>
      </c>
      <c r="G114" s="4" t="s">
        <v>4</v>
      </c>
      <c r="H114" s="4" t="s">
        <v>5</v>
      </c>
    </row>
    <row r="115" spans="1:8" ht="19.5" customHeight="1" thickBot="1" x14ac:dyDescent="0.3">
      <c r="A115" s="21" t="s">
        <v>73</v>
      </c>
      <c r="B115" s="5">
        <v>0</v>
      </c>
      <c r="C115" s="5">
        <v>0</v>
      </c>
      <c r="D115" s="5">
        <v>0</v>
      </c>
      <c r="E115" s="5">
        <v>0</v>
      </c>
      <c r="F115" s="4">
        <v>0</v>
      </c>
      <c r="G115" s="10">
        <f>C115</f>
        <v>0</v>
      </c>
      <c r="H115" s="4">
        <v>0</v>
      </c>
    </row>
    <row r="116" spans="1:8" ht="19.5" customHeight="1" thickBot="1" x14ac:dyDescent="0.3">
      <c r="A116" s="21" t="s">
        <v>74</v>
      </c>
      <c r="B116" s="5">
        <v>0</v>
      </c>
      <c r="C116" s="5">
        <v>0</v>
      </c>
      <c r="D116" s="5">
        <v>0</v>
      </c>
      <c r="E116" s="5">
        <v>0</v>
      </c>
      <c r="F116" s="4">
        <v>0</v>
      </c>
      <c r="G116" s="10">
        <f t="shared" ref="G116:G149" si="36">C116</f>
        <v>0</v>
      </c>
      <c r="H116" s="4">
        <v>0</v>
      </c>
    </row>
    <row r="117" spans="1:8" ht="19.5" customHeight="1" thickBot="1" x14ac:dyDescent="0.3">
      <c r="A117" s="21" t="s">
        <v>75</v>
      </c>
      <c r="B117" s="5">
        <v>0</v>
      </c>
      <c r="C117" s="5">
        <v>1</v>
      </c>
      <c r="D117" s="5">
        <v>0</v>
      </c>
      <c r="E117" s="5">
        <v>0</v>
      </c>
      <c r="F117" s="4">
        <v>0</v>
      </c>
      <c r="G117" s="10">
        <f t="shared" si="36"/>
        <v>1</v>
      </c>
      <c r="H117" s="4">
        <v>0</v>
      </c>
    </row>
    <row r="118" spans="1:8" ht="19.5" customHeight="1" thickBot="1" x14ac:dyDescent="0.3">
      <c r="A118" s="21" t="s">
        <v>76</v>
      </c>
      <c r="B118" s="2">
        <v>0</v>
      </c>
      <c r="C118" s="2">
        <v>0</v>
      </c>
      <c r="D118" s="5">
        <v>0</v>
      </c>
      <c r="E118" s="5">
        <v>0</v>
      </c>
      <c r="F118" s="4">
        <v>0</v>
      </c>
      <c r="G118" s="10">
        <f t="shared" si="36"/>
        <v>0</v>
      </c>
      <c r="H118" s="4">
        <v>0</v>
      </c>
    </row>
    <row r="119" spans="1:8" ht="19.5" customHeight="1" thickBot="1" x14ac:dyDescent="0.3">
      <c r="A119" s="21" t="s">
        <v>77</v>
      </c>
      <c r="B119" s="5">
        <v>0</v>
      </c>
      <c r="C119" s="5">
        <v>0</v>
      </c>
      <c r="D119" s="5">
        <v>0</v>
      </c>
      <c r="E119" s="5">
        <v>0</v>
      </c>
      <c r="F119" s="4">
        <v>0</v>
      </c>
      <c r="G119" s="10">
        <f t="shared" si="36"/>
        <v>0</v>
      </c>
      <c r="H119" s="4">
        <v>0</v>
      </c>
    </row>
    <row r="120" spans="1:8" ht="19.5" customHeight="1" thickBot="1" x14ac:dyDescent="0.3">
      <c r="A120" s="21" t="s">
        <v>78</v>
      </c>
      <c r="B120" s="5">
        <v>0</v>
      </c>
      <c r="C120" s="5">
        <v>0</v>
      </c>
      <c r="D120" s="5">
        <v>0</v>
      </c>
      <c r="E120" s="5">
        <v>0</v>
      </c>
      <c r="F120" s="4">
        <v>0</v>
      </c>
      <c r="G120" s="10">
        <f t="shared" si="36"/>
        <v>0</v>
      </c>
      <c r="H120" s="4">
        <v>0</v>
      </c>
    </row>
    <row r="121" spans="1:8" ht="19.5" customHeight="1" thickBot="1" x14ac:dyDescent="0.3">
      <c r="A121" s="21" t="s">
        <v>79</v>
      </c>
      <c r="B121" s="5">
        <v>0</v>
      </c>
      <c r="C121" s="5">
        <v>0</v>
      </c>
      <c r="D121" s="5">
        <v>0</v>
      </c>
      <c r="E121" s="5">
        <v>0</v>
      </c>
      <c r="F121" s="4">
        <v>0</v>
      </c>
      <c r="G121" s="10">
        <f t="shared" si="36"/>
        <v>0</v>
      </c>
      <c r="H121" s="4">
        <v>0</v>
      </c>
    </row>
    <row r="122" spans="1:8" ht="19.5" customHeight="1" thickBot="1" x14ac:dyDescent="0.3">
      <c r="A122" s="21" t="s">
        <v>80</v>
      </c>
      <c r="B122" s="5">
        <v>0</v>
      </c>
      <c r="C122" s="5">
        <v>0</v>
      </c>
      <c r="D122" s="5">
        <v>0</v>
      </c>
      <c r="E122" s="5">
        <v>0</v>
      </c>
      <c r="F122" s="4">
        <v>0</v>
      </c>
      <c r="G122" s="10">
        <f t="shared" si="36"/>
        <v>0</v>
      </c>
      <c r="H122" s="4">
        <v>0</v>
      </c>
    </row>
    <row r="123" spans="1:8" ht="19.5" customHeight="1" thickBot="1" x14ac:dyDescent="0.3">
      <c r="A123" s="21" t="s">
        <v>81</v>
      </c>
      <c r="B123" s="5">
        <v>0</v>
      </c>
      <c r="C123" s="5">
        <v>0</v>
      </c>
      <c r="D123" s="5">
        <v>0</v>
      </c>
      <c r="E123" s="5">
        <v>0</v>
      </c>
      <c r="F123" s="4">
        <v>0</v>
      </c>
      <c r="G123" s="10">
        <f t="shared" si="36"/>
        <v>0</v>
      </c>
      <c r="H123" s="4">
        <v>0</v>
      </c>
    </row>
    <row r="124" spans="1:8" ht="15" customHeight="1" thickBot="1" x14ac:dyDescent="0.3">
      <c r="A124" s="22" t="s">
        <v>82</v>
      </c>
      <c r="B124" s="4">
        <v>0</v>
      </c>
      <c r="C124" s="4">
        <v>1</v>
      </c>
      <c r="D124" s="4">
        <v>0</v>
      </c>
      <c r="E124" s="4">
        <v>0</v>
      </c>
      <c r="F124" s="4">
        <v>0</v>
      </c>
      <c r="G124" s="10">
        <f t="shared" si="36"/>
        <v>1</v>
      </c>
      <c r="H124" s="4">
        <v>0</v>
      </c>
    </row>
    <row r="125" spans="1:8" ht="15.75" thickBot="1" x14ac:dyDescent="0.3">
      <c r="A125" s="21" t="s">
        <v>83</v>
      </c>
      <c r="B125" s="5">
        <v>0</v>
      </c>
      <c r="C125" s="5">
        <v>1</v>
      </c>
      <c r="D125" s="5">
        <v>0</v>
      </c>
      <c r="E125" s="5">
        <v>0</v>
      </c>
      <c r="F125" s="4">
        <v>0</v>
      </c>
      <c r="G125" s="10">
        <f t="shared" si="36"/>
        <v>1</v>
      </c>
      <c r="H125" s="4">
        <v>0</v>
      </c>
    </row>
    <row r="126" spans="1:8" ht="15.75" thickBot="1" x14ac:dyDescent="0.3">
      <c r="A126" s="21" t="s">
        <v>84</v>
      </c>
      <c r="B126" s="5">
        <v>0</v>
      </c>
      <c r="C126" s="5">
        <v>0</v>
      </c>
      <c r="D126" s="5">
        <v>0</v>
      </c>
      <c r="E126" s="5">
        <v>0</v>
      </c>
      <c r="F126" s="4">
        <v>0</v>
      </c>
      <c r="G126" s="10">
        <f t="shared" si="36"/>
        <v>0</v>
      </c>
      <c r="H126" s="4">
        <v>0</v>
      </c>
    </row>
    <row r="127" spans="1:8" ht="15.75" thickBot="1" x14ac:dyDescent="0.3">
      <c r="A127" s="21" t="s">
        <v>85</v>
      </c>
      <c r="B127" s="5">
        <v>0</v>
      </c>
      <c r="C127" s="5">
        <v>0</v>
      </c>
      <c r="D127" s="5">
        <v>0</v>
      </c>
      <c r="E127" s="5">
        <v>0</v>
      </c>
      <c r="F127" s="4">
        <v>0</v>
      </c>
      <c r="G127" s="10">
        <f t="shared" si="36"/>
        <v>0</v>
      </c>
      <c r="H127" s="4">
        <v>0</v>
      </c>
    </row>
    <row r="128" spans="1:8" ht="15.75" thickBot="1" x14ac:dyDescent="0.3">
      <c r="A128" s="21" t="s">
        <v>86</v>
      </c>
      <c r="B128" s="5">
        <v>0</v>
      </c>
      <c r="C128" s="5">
        <v>0</v>
      </c>
      <c r="D128" s="5">
        <v>0</v>
      </c>
      <c r="E128" s="5">
        <v>0</v>
      </c>
      <c r="F128" s="4">
        <v>0</v>
      </c>
      <c r="G128" s="10">
        <f t="shared" si="36"/>
        <v>0</v>
      </c>
      <c r="H128" s="4">
        <v>0</v>
      </c>
    </row>
    <row r="129" spans="1:9" ht="15.75" thickBot="1" x14ac:dyDescent="0.3">
      <c r="A129" s="21" t="s">
        <v>87</v>
      </c>
      <c r="B129" s="5">
        <v>0</v>
      </c>
      <c r="C129" s="5">
        <v>0</v>
      </c>
      <c r="D129" s="5">
        <v>0</v>
      </c>
      <c r="E129" s="5">
        <v>0</v>
      </c>
      <c r="F129" s="4">
        <v>0</v>
      </c>
      <c r="G129" s="10">
        <f t="shared" si="36"/>
        <v>0</v>
      </c>
      <c r="H129" s="4">
        <v>0</v>
      </c>
    </row>
    <row r="130" spans="1:9" ht="15.75" thickBot="1" x14ac:dyDescent="0.3">
      <c r="A130" s="21" t="s">
        <v>88</v>
      </c>
      <c r="B130" s="5">
        <v>0</v>
      </c>
      <c r="C130" s="5">
        <v>0</v>
      </c>
      <c r="D130" s="5">
        <v>0</v>
      </c>
      <c r="E130" s="5">
        <v>0</v>
      </c>
      <c r="F130" s="4">
        <v>0</v>
      </c>
      <c r="G130" s="10">
        <f t="shared" si="36"/>
        <v>0</v>
      </c>
      <c r="H130" s="4">
        <v>0</v>
      </c>
    </row>
    <row r="131" spans="1:9" ht="15.75" thickBot="1" x14ac:dyDescent="0.3">
      <c r="A131" s="22" t="s">
        <v>89</v>
      </c>
      <c r="B131" s="4">
        <v>0</v>
      </c>
      <c r="C131" s="4">
        <v>1</v>
      </c>
      <c r="D131" s="4">
        <v>0</v>
      </c>
      <c r="E131" s="4">
        <v>0</v>
      </c>
      <c r="F131" s="4">
        <v>0</v>
      </c>
      <c r="G131" s="10">
        <f t="shared" si="36"/>
        <v>1</v>
      </c>
      <c r="H131" s="4">
        <v>0</v>
      </c>
    </row>
    <row r="132" spans="1:9" ht="15.75" thickBot="1" x14ac:dyDescent="0.3">
      <c r="A132" s="21" t="s">
        <v>90</v>
      </c>
      <c r="B132" s="5">
        <v>0</v>
      </c>
      <c r="C132" s="5">
        <v>1</v>
      </c>
      <c r="D132" s="5">
        <v>0</v>
      </c>
      <c r="E132" s="5">
        <v>0</v>
      </c>
      <c r="F132" s="4">
        <v>0</v>
      </c>
      <c r="G132" s="10">
        <f t="shared" si="36"/>
        <v>1</v>
      </c>
      <c r="H132" s="4">
        <v>0</v>
      </c>
    </row>
    <row r="133" spans="1:9" ht="25.5" thickBot="1" x14ac:dyDescent="0.3">
      <c r="A133" s="21" t="s">
        <v>91</v>
      </c>
      <c r="B133" s="5">
        <v>0</v>
      </c>
      <c r="C133" s="5">
        <v>0</v>
      </c>
      <c r="D133" s="5">
        <v>0</v>
      </c>
      <c r="E133" s="5">
        <v>0</v>
      </c>
      <c r="F133" s="4">
        <v>0</v>
      </c>
      <c r="G133" s="10">
        <f t="shared" si="36"/>
        <v>0</v>
      </c>
      <c r="H133" s="4">
        <v>0</v>
      </c>
    </row>
    <row r="134" spans="1:9" ht="25.5" thickBot="1" x14ac:dyDescent="0.3">
      <c r="A134" s="21" t="s">
        <v>92</v>
      </c>
      <c r="B134" s="5">
        <v>0</v>
      </c>
      <c r="C134" s="5">
        <v>0</v>
      </c>
      <c r="D134" s="5">
        <v>0</v>
      </c>
      <c r="E134" s="5">
        <v>0</v>
      </c>
      <c r="F134" s="4">
        <v>0</v>
      </c>
      <c r="G134" s="10">
        <f t="shared" si="36"/>
        <v>0</v>
      </c>
      <c r="H134" s="4">
        <v>0</v>
      </c>
    </row>
    <row r="135" spans="1:9" ht="25.5" thickBot="1" x14ac:dyDescent="0.3">
      <c r="A135" s="21" t="s">
        <v>93</v>
      </c>
      <c r="B135" s="5">
        <v>0</v>
      </c>
      <c r="C135" s="5">
        <v>0</v>
      </c>
      <c r="D135" s="5">
        <v>0</v>
      </c>
      <c r="E135" s="5">
        <v>0</v>
      </c>
      <c r="F135" s="4">
        <v>0</v>
      </c>
      <c r="G135" s="10">
        <f t="shared" si="36"/>
        <v>0</v>
      </c>
      <c r="H135" s="4">
        <v>0</v>
      </c>
    </row>
    <row r="136" spans="1:9" ht="15.75" thickBot="1" x14ac:dyDescent="0.3">
      <c r="A136" s="22" t="s">
        <v>94</v>
      </c>
      <c r="B136" s="4">
        <v>0</v>
      </c>
      <c r="C136" s="4">
        <v>1</v>
      </c>
      <c r="D136" s="4">
        <v>0</v>
      </c>
      <c r="E136" s="4">
        <v>0</v>
      </c>
      <c r="F136" s="4">
        <v>0</v>
      </c>
      <c r="G136" s="10">
        <f t="shared" si="36"/>
        <v>1</v>
      </c>
      <c r="H136" s="4">
        <v>0</v>
      </c>
    </row>
    <row r="137" spans="1:9" ht="15.75" thickBot="1" x14ac:dyDescent="0.3">
      <c r="A137" s="21" t="s">
        <v>95</v>
      </c>
      <c r="B137" s="5">
        <v>0</v>
      </c>
      <c r="C137" s="5">
        <v>13</v>
      </c>
      <c r="D137" s="5">
        <v>0</v>
      </c>
      <c r="E137" s="5">
        <v>13</v>
      </c>
      <c r="F137" s="4">
        <v>0</v>
      </c>
      <c r="G137" s="10">
        <f t="shared" si="36"/>
        <v>13</v>
      </c>
      <c r="H137" s="4">
        <v>0</v>
      </c>
    </row>
    <row r="138" spans="1:9" ht="15.75" thickBot="1" x14ac:dyDescent="0.3">
      <c r="A138" s="21" t="s">
        <v>96</v>
      </c>
      <c r="B138" s="5">
        <v>0</v>
      </c>
      <c r="C138" s="5">
        <v>0</v>
      </c>
      <c r="D138" s="5">
        <v>0</v>
      </c>
      <c r="E138" s="5">
        <v>0</v>
      </c>
      <c r="F138" s="4">
        <v>0</v>
      </c>
      <c r="G138" s="10">
        <f t="shared" si="36"/>
        <v>0</v>
      </c>
      <c r="H138" s="4">
        <v>0</v>
      </c>
    </row>
    <row r="139" spans="1:9" ht="15.75" thickBot="1" x14ac:dyDescent="0.3">
      <c r="A139" s="21" t="s">
        <v>97</v>
      </c>
      <c r="B139" s="5">
        <v>0</v>
      </c>
      <c r="C139" s="5">
        <v>0</v>
      </c>
      <c r="D139" s="5">
        <v>0</v>
      </c>
      <c r="E139" s="5">
        <v>0</v>
      </c>
      <c r="F139" s="4">
        <v>0</v>
      </c>
      <c r="G139" s="10">
        <f t="shared" si="36"/>
        <v>0</v>
      </c>
      <c r="H139" s="4">
        <v>0</v>
      </c>
    </row>
    <row r="140" spans="1:9" ht="15.75" thickBot="1" x14ac:dyDescent="0.3">
      <c r="A140" s="22" t="s">
        <v>98</v>
      </c>
      <c r="B140" s="4">
        <v>0</v>
      </c>
      <c r="C140" s="4">
        <v>13</v>
      </c>
      <c r="D140" s="4">
        <v>0</v>
      </c>
      <c r="E140" s="4">
        <v>0</v>
      </c>
      <c r="F140" s="4">
        <v>0</v>
      </c>
      <c r="G140" s="10">
        <f t="shared" si="36"/>
        <v>13</v>
      </c>
      <c r="H140" s="4">
        <v>0</v>
      </c>
    </row>
    <row r="141" spans="1:9" ht="15.75" thickBot="1" x14ac:dyDescent="0.3">
      <c r="A141" s="21" t="s">
        <v>99</v>
      </c>
      <c r="B141" s="5">
        <v>0</v>
      </c>
      <c r="C141" s="5">
        <v>0</v>
      </c>
      <c r="D141" s="5">
        <v>0</v>
      </c>
      <c r="E141" s="5">
        <v>0</v>
      </c>
      <c r="F141" s="4">
        <v>0</v>
      </c>
      <c r="G141" s="10">
        <f t="shared" si="36"/>
        <v>0</v>
      </c>
      <c r="H141" s="4">
        <v>0</v>
      </c>
    </row>
    <row r="142" spans="1:9" ht="15.75" thickBot="1" x14ac:dyDescent="0.3">
      <c r="A142" s="21" t="s">
        <v>100</v>
      </c>
      <c r="B142" s="5">
        <v>0</v>
      </c>
      <c r="C142" s="5">
        <v>0</v>
      </c>
      <c r="D142" s="5">
        <v>0</v>
      </c>
      <c r="E142" s="5">
        <v>0</v>
      </c>
      <c r="F142" s="4">
        <v>0</v>
      </c>
      <c r="G142" s="10">
        <f t="shared" si="36"/>
        <v>0</v>
      </c>
      <c r="H142" s="4">
        <v>0</v>
      </c>
      <c r="I142" s="23"/>
    </row>
    <row r="143" spans="1:9" ht="15.75" thickBot="1" x14ac:dyDescent="0.3">
      <c r="A143" s="21" t="s">
        <v>101</v>
      </c>
      <c r="B143" s="5">
        <v>0</v>
      </c>
      <c r="C143" s="5">
        <v>0</v>
      </c>
      <c r="D143" s="5">
        <v>0</v>
      </c>
      <c r="E143" s="5">
        <v>0</v>
      </c>
      <c r="F143" s="4">
        <v>0</v>
      </c>
      <c r="G143" s="10">
        <f t="shared" si="36"/>
        <v>0</v>
      </c>
      <c r="H143" s="4">
        <v>0</v>
      </c>
    </row>
    <row r="144" spans="1:9" ht="15.75" thickBot="1" x14ac:dyDescent="0.3">
      <c r="A144" s="21" t="s">
        <v>102</v>
      </c>
      <c r="B144" s="5">
        <v>0</v>
      </c>
      <c r="C144" s="5">
        <v>6</v>
      </c>
      <c r="D144" s="5">
        <v>0</v>
      </c>
      <c r="E144" s="5">
        <v>6</v>
      </c>
      <c r="F144" s="4">
        <v>0</v>
      </c>
      <c r="G144" s="10">
        <f t="shared" si="36"/>
        <v>6</v>
      </c>
      <c r="H144" s="4">
        <v>0</v>
      </c>
    </row>
    <row r="145" spans="1:8" ht="15.75" thickBot="1" x14ac:dyDescent="0.3">
      <c r="A145" s="21" t="s">
        <v>103</v>
      </c>
      <c r="B145" s="5">
        <v>0</v>
      </c>
      <c r="C145" s="5">
        <v>0</v>
      </c>
      <c r="D145" s="5">
        <v>0</v>
      </c>
      <c r="E145" s="5">
        <v>0</v>
      </c>
      <c r="F145" s="4">
        <v>0</v>
      </c>
      <c r="G145" s="10">
        <f t="shared" si="36"/>
        <v>0</v>
      </c>
      <c r="H145" s="4">
        <v>0</v>
      </c>
    </row>
    <row r="146" spans="1:8" ht="15.75" thickBot="1" x14ac:dyDescent="0.3">
      <c r="A146" s="21" t="s">
        <v>104</v>
      </c>
      <c r="B146" s="5">
        <v>0</v>
      </c>
      <c r="C146" s="5">
        <v>0</v>
      </c>
      <c r="D146" s="5">
        <v>0</v>
      </c>
      <c r="E146" s="5">
        <v>0</v>
      </c>
      <c r="F146" s="4">
        <v>0</v>
      </c>
      <c r="G146" s="10">
        <f t="shared" si="36"/>
        <v>0</v>
      </c>
      <c r="H146" s="4">
        <v>0</v>
      </c>
    </row>
    <row r="147" spans="1:8" ht="15.75" thickBot="1" x14ac:dyDescent="0.3">
      <c r="A147" s="21" t="s">
        <v>105</v>
      </c>
      <c r="B147" s="5">
        <v>0</v>
      </c>
      <c r="C147" s="5">
        <v>0</v>
      </c>
      <c r="D147" s="5">
        <v>0</v>
      </c>
      <c r="E147" s="5">
        <v>0</v>
      </c>
      <c r="F147" s="4">
        <v>0</v>
      </c>
      <c r="G147" s="10">
        <f t="shared" si="36"/>
        <v>0</v>
      </c>
      <c r="H147" s="4">
        <v>0</v>
      </c>
    </row>
    <row r="148" spans="1:8" ht="15.75" thickBot="1" x14ac:dyDescent="0.3">
      <c r="A148" s="22" t="s">
        <v>106</v>
      </c>
      <c r="B148" s="4">
        <v>0</v>
      </c>
      <c r="C148" s="4">
        <v>6</v>
      </c>
      <c r="D148" s="4">
        <v>0</v>
      </c>
      <c r="E148" s="4">
        <v>0</v>
      </c>
      <c r="F148" s="4">
        <v>0</v>
      </c>
      <c r="G148" s="10">
        <f t="shared" si="36"/>
        <v>6</v>
      </c>
      <c r="H148" s="4">
        <v>0</v>
      </c>
    </row>
    <row r="149" spans="1:8" ht="15.75" thickBot="1" x14ac:dyDescent="0.3">
      <c r="A149" s="15" t="s">
        <v>2</v>
      </c>
      <c r="B149" s="5">
        <v>0</v>
      </c>
      <c r="C149" s="5">
        <v>22</v>
      </c>
      <c r="D149" s="5">
        <v>0</v>
      </c>
      <c r="E149" s="5">
        <v>0</v>
      </c>
      <c r="F149" s="4">
        <v>0</v>
      </c>
      <c r="G149" s="10">
        <f t="shared" si="36"/>
        <v>22</v>
      </c>
      <c r="H149" s="4">
        <v>0</v>
      </c>
    </row>
    <row r="150" spans="1:8" x14ac:dyDescent="0.25">
      <c r="A150" s="16"/>
    </row>
    <row r="152" spans="1:8" x14ac:dyDescent="0.25">
      <c r="A152" s="18" t="s">
        <v>18</v>
      </c>
    </row>
  </sheetData>
  <mergeCells count="48">
    <mergeCell ref="D37:E37"/>
    <mergeCell ref="D43:E43"/>
    <mergeCell ref="D50:E50"/>
    <mergeCell ref="D92:E92"/>
    <mergeCell ref="D113:E113"/>
    <mergeCell ref="A105:H105"/>
    <mergeCell ref="A106:A107"/>
    <mergeCell ref="B106:C106"/>
    <mergeCell ref="D106:E106"/>
    <mergeCell ref="F106:H106"/>
    <mergeCell ref="A30:H30"/>
    <mergeCell ref="A31:A32"/>
    <mergeCell ref="B31:C31"/>
    <mergeCell ref="D8:E8"/>
    <mergeCell ref="D20:E20"/>
    <mergeCell ref="D31:E31"/>
    <mergeCell ref="A37:A38"/>
    <mergeCell ref="B37:C37"/>
    <mergeCell ref="F37:H37"/>
    <mergeCell ref="A42:H42"/>
    <mergeCell ref="A4:H4"/>
    <mergeCell ref="A5:H5"/>
    <mergeCell ref="A6:C6"/>
    <mergeCell ref="A8:A9"/>
    <mergeCell ref="B8:C8"/>
    <mergeCell ref="F20:H20"/>
    <mergeCell ref="F8:H8"/>
    <mergeCell ref="A19:H19"/>
    <mergeCell ref="A20:A21"/>
    <mergeCell ref="B20:C20"/>
    <mergeCell ref="F31:H31"/>
    <mergeCell ref="A36:H36"/>
    <mergeCell ref="A91:H91"/>
    <mergeCell ref="A92:A93"/>
    <mergeCell ref="B92:C92"/>
    <mergeCell ref="F50:H50"/>
    <mergeCell ref="F43:H43"/>
    <mergeCell ref="A49:H49"/>
    <mergeCell ref="A50:A51"/>
    <mergeCell ref="B50:C50"/>
    <mergeCell ref="A43:A44"/>
    <mergeCell ref="B43:C43"/>
    <mergeCell ref="F113:H113"/>
    <mergeCell ref="A112:H112"/>
    <mergeCell ref="A113:A114"/>
    <mergeCell ref="B113:C113"/>
    <mergeCell ref="F92:H92"/>
    <mergeCell ref="A104:H104"/>
  </mergeCells>
  <pageMargins left="0.39370078740157483" right="0.39370078740157483" top="0.19685039370078741" bottom="0.11811023622047245" header="0" footer="0"/>
  <pageSetup paperSize="9" scale="3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Miriam Junko Kimoto Watanabe</cp:lastModifiedBy>
  <cp:lastPrinted>2025-12-09T17:38:12Z</cp:lastPrinted>
  <dcterms:created xsi:type="dcterms:W3CDTF">2020-12-14T19:05:34Z</dcterms:created>
  <dcterms:modified xsi:type="dcterms:W3CDTF">2026-03-11T10:54:00Z</dcterms:modified>
</cp:coreProperties>
</file>