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1. Atividades e Resultados - Planilha de Produção\"/>
    </mc:Choice>
  </mc:AlternateContent>
  <xr:revisionPtr revIDLastSave="0" documentId="13_ncr:1_{97BA71FD-1C95-4480-AD5E-1E43654912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 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8" i="7" l="1"/>
  <c r="I95" i="7"/>
  <c r="I94" i="7"/>
  <c r="H95" i="7"/>
  <c r="H94" i="7"/>
  <c r="I80" i="7"/>
  <c r="I81" i="7"/>
  <c r="I82" i="7"/>
  <c r="I83" i="7"/>
  <c r="I84" i="7"/>
  <c r="I79" i="7"/>
  <c r="H80" i="7"/>
  <c r="H81" i="7"/>
  <c r="H82" i="7"/>
  <c r="H83" i="7"/>
  <c r="H84" i="7"/>
  <c r="H79" i="7"/>
  <c r="I75" i="7"/>
  <c r="H75" i="7"/>
  <c r="I62" i="7"/>
  <c r="I60" i="7"/>
  <c r="I59" i="7"/>
  <c r="H62" i="7"/>
  <c r="H60" i="7"/>
  <c r="H59" i="7"/>
  <c r="I56" i="7"/>
  <c r="I57" i="7"/>
  <c r="I55" i="7"/>
  <c r="H57" i="7"/>
  <c r="H58" i="7"/>
  <c r="H56" i="7"/>
  <c r="H55" i="7"/>
  <c r="I39" i="7"/>
  <c r="H39" i="7"/>
  <c r="I33" i="7"/>
  <c r="H33" i="7"/>
  <c r="I28" i="7"/>
  <c r="I27" i="7"/>
  <c r="G27" i="7"/>
  <c r="E27" i="7"/>
  <c r="C27" i="7"/>
  <c r="I25" i="7"/>
  <c r="I23" i="7"/>
  <c r="I22" i="7"/>
  <c r="H23" i="7"/>
  <c r="H22" i="7"/>
  <c r="I13" i="7"/>
  <c r="I11" i="7"/>
  <c r="I12" i="7"/>
  <c r="I10" i="7"/>
  <c r="H11" i="7"/>
  <c r="H12" i="7"/>
  <c r="H10" i="7"/>
  <c r="G87" i="7"/>
  <c r="F87" i="7"/>
  <c r="F89" i="7" s="1"/>
  <c r="G76" i="7"/>
  <c r="F76" i="7"/>
  <c r="G63" i="7"/>
  <c r="F63" i="7"/>
  <c r="G58" i="7"/>
  <c r="F58" i="7"/>
  <c r="G40" i="7"/>
  <c r="F40" i="7"/>
  <c r="G34" i="7"/>
  <c r="F34" i="7"/>
  <c r="F28" i="7"/>
  <c r="F27" i="7"/>
  <c r="G24" i="7"/>
  <c r="G28" i="7" s="1"/>
  <c r="F24" i="7"/>
  <c r="G17" i="7"/>
  <c r="G16" i="7"/>
  <c r="F16" i="7"/>
  <c r="F17" i="7" s="1"/>
  <c r="G13" i="7"/>
  <c r="F13" i="7"/>
  <c r="I61" i="7"/>
  <c r="H61" i="7"/>
  <c r="E24" i="7"/>
  <c r="E28" i="7" s="1"/>
  <c r="C24" i="7"/>
  <c r="E87" i="7"/>
  <c r="D87" i="7"/>
  <c r="E76" i="7"/>
  <c r="D76" i="7"/>
  <c r="E63" i="7"/>
  <c r="D63" i="7"/>
  <c r="E58" i="7"/>
  <c r="I58" i="7" s="1"/>
  <c r="D58" i="7"/>
  <c r="E40" i="7"/>
  <c r="D40" i="7"/>
  <c r="E34" i="7"/>
  <c r="D34" i="7"/>
  <c r="D27" i="7"/>
  <c r="D28" i="7" s="1"/>
  <c r="D24" i="7"/>
  <c r="E17" i="7"/>
  <c r="E16" i="7"/>
  <c r="D16" i="7"/>
  <c r="E13" i="7"/>
  <c r="D13" i="7"/>
  <c r="G89" i="7" l="1"/>
  <c r="I24" i="7"/>
  <c r="D17" i="7"/>
  <c r="D89" i="7"/>
  <c r="E89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15" i="7"/>
  <c r="J61" i="7"/>
  <c r="I87" i="7"/>
  <c r="I63" i="7"/>
  <c r="J10" i="7"/>
  <c r="H24" i="7"/>
  <c r="J24" i="7" s="1"/>
  <c r="H27" i="7"/>
  <c r="C28" i="7"/>
  <c r="B27" i="7"/>
  <c r="B24" i="7"/>
  <c r="B28" i="7" s="1"/>
  <c r="C16" i="7"/>
  <c r="H16" i="7"/>
  <c r="I16" i="7"/>
  <c r="J16" i="7"/>
  <c r="C13" i="7"/>
  <c r="B16" i="7"/>
  <c r="B13" i="7"/>
  <c r="B17" i="7" s="1"/>
  <c r="C87" i="7"/>
  <c r="C63" i="7"/>
  <c r="J84" i="7"/>
  <c r="H13" i="7" l="1"/>
  <c r="J13" i="7" s="1"/>
  <c r="J82" i="7"/>
  <c r="H63" i="7"/>
  <c r="J55" i="7"/>
  <c r="J11" i="7"/>
  <c r="J83" i="7"/>
  <c r="H87" i="7"/>
  <c r="J12" i="7"/>
  <c r="I76" i="7"/>
  <c r="H76" i="7"/>
  <c r="I40" i="7"/>
  <c r="H40" i="7"/>
  <c r="H34" i="7"/>
  <c r="J23" i="7"/>
  <c r="H17" i="7"/>
  <c r="J95" i="7"/>
  <c r="J57" i="7"/>
  <c r="J64" i="7"/>
  <c r="J65" i="7"/>
  <c r="J66" i="7"/>
  <c r="J67" i="7"/>
  <c r="J68" i="7"/>
  <c r="J69" i="7"/>
  <c r="J70" i="7"/>
  <c r="J71" i="7"/>
  <c r="J72" i="7"/>
  <c r="J73" i="7"/>
  <c r="J74" i="7"/>
  <c r="J77" i="7"/>
  <c r="J78" i="7"/>
  <c r="J80" i="7"/>
  <c r="J81" i="7"/>
  <c r="J85" i="7"/>
  <c r="J86" i="7"/>
  <c r="J60" i="7"/>
  <c r="J56" i="7"/>
  <c r="B87" i="7"/>
  <c r="C76" i="7"/>
  <c r="B76" i="7"/>
  <c r="B63" i="7"/>
  <c r="C58" i="7"/>
  <c r="B58" i="7"/>
  <c r="C40" i="7"/>
  <c r="B40" i="7"/>
  <c r="C34" i="7"/>
  <c r="B34" i="7"/>
  <c r="C17" i="7"/>
  <c r="I89" i="7" l="1"/>
  <c r="H89" i="7"/>
  <c r="C89" i="7"/>
  <c r="J58" i="7"/>
  <c r="J76" i="7"/>
  <c r="J79" i="7"/>
  <c r="J62" i="7"/>
  <c r="J33" i="7"/>
  <c r="J75" i="7"/>
  <c r="H28" i="7"/>
  <c r="J28" i="7" s="1"/>
  <c r="J22" i="7"/>
  <c r="I34" i="7"/>
  <c r="J34" i="7" s="1"/>
  <c r="J40" i="7"/>
  <c r="J39" i="7"/>
  <c r="I17" i="7"/>
  <c r="J17" i="7" s="1"/>
  <c r="J63" i="7"/>
  <c r="J59" i="7"/>
  <c r="J94" i="7"/>
  <c r="B89" i="7"/>
  <c r="J87" i="7" l="1"/>
  <c r="J89" i="7"/>
</calcChain>
</file>

<file path=xl/sharedStrings.xml><?xml version="1.0" encoding="utf-8"?>
<sst xmlns="http://schemas.openxmlformats.org/spreadsheetml/2006/main" count="235" uniqueCount="110">
  <si>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</si>
  <si>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</si>
  <si>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</si>
  <si>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</si>
  <si>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</si>
  <si>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</si>
  <si>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</si>
  <si>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</si>
  <si>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</si>
  <si>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</si>
  <si>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</si>
  <si>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</si>
  <si>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</si>
  <si>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</si>
  <si>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</si>
  <si>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</si>
  <si>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Métodos Diagnósticos em Especialidades</t>
  </si>
  <si>
    <t> 189 - Tratamentos Clínicos </t>
  </si>
  <si>
    <t>Fonte: http://www.gestao.saude.sp.gov.br</t>
  </si>
  <si>
    <t>Tratamento em Oncologia - Quimioterapia (QT)</t>
  </si>
  <si>
    <t>Tratamento em Oncologia - Hormonioterapia (HT)</t>
  </si>
  <si>
    <t>Mamografia</t>
  </si>
  <si>
    <t>Densitometria</t>
  </si>
  <si>
    <t>Radiologia</t>
  </si>
  <si>
    <t>Ultra-Sonografia</t>
  </si>
  <si>
    <t>Ecocardiografia</t>
  </si>
  <si>
    <t>Ultrassonografia com Doppler</t>
  </si>
  <si>
    <t>Ultrassonografia Obstétrica</t>
  </si>
  <si>
    <t>Outras Ultrassonografias</t>
  </si>
  <si>
    <t>Diagnóstico em Oftalmologia</t>
  </si>
  <si>
    <t>Diagnóstico em Otorrinolaringologia/Fonoaudiologia</t>
  </si>
  <si>
    <t>Diagnóstico em Pneumologia</t>
  </si>
  <si>
    <t>Ambulatório Médico de Especialidades de Mogi das Cruzes - AME Mogi das Cruzes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</si>
  <si>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</si>
  <si>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</si>
  <si>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</si>
  <si>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</si>
  <si>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</si>
  <si>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</si>
  <si>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Outros exames em Radiologia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</si>
  <si>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</si>
  <si>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</si>
  <si>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</si>
  <si>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</si>
  <si>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</si>
  <si>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</si>
  <si>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</si>
  <si>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</si>
  <si>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</si>
  <si>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</si>
  <si>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</si>
  <si>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</si>
  <si>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</si>
  <si>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</si>
  <si>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</si>
  <si>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</si>
  <si>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</si>
  <si>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Urologia</t>
  </si>
  <si>
    <t>Outros exames em Mét. Diagn. Especialidades</t>
  </si>
  <si>
    <t>Procedimentos Especiais Hemoterapia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</si>
  <si>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</si>
  <si>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</si>
  <si>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</si>
  <si>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</si>
  <si>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</si>
  <si>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</si>
  <si>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</si>
  <si>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</si>
  <si>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Subtotal (1)</t>
  </si>
  <si>
    <t>Interconsultas - Tele</t>
  </si>
  <si>
    <t>Consultas Subseqüentes - Tele</t>
  </si>
  <si>
    <t>Subtotal (2)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</si>
  <si>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</si>
  <si>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</si>
  <si>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</si>
  <si>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</si>
  <si>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</si>
  <si>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</si>
  <si>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</si>
  <si>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</si>
  <si>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</si>
  <si>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</si>
  <si>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</si>
  <si>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</si>
  <si>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</si>
  <si>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</si>
  <si>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</si>
  <si>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</si>
  <si>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</si>
  <si>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</si>
  <si>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</si>
  <si>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</si>
  <si>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</si>
  <si>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</si>
  <si>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</si>
  <si>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</si>
  <si>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</si>
  <si>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</si>
  <si>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</si>
  <si>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</si>
  <si>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</si>
  <si>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</si>
  <si>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</si>
  <si>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</si>
  <si>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</si>
  <si>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</si>
  <si>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</si>
  <si>
    <t>Fevereiro</t>
  </si>
  <si>
    <t> 607 - Consultas Não Médicas/Procedimentos Terapêuticos Não Médicos por Telemedicina (acompanhamento) 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</si>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</sst>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696969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10" fontId="21" fillId="0" borderId="11" xfId="42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center" wrapText="1"/>
    </xf>
    <xf numFmtId="10" fontId="18" fillId="0" borderId="11" xfId="42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4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0" xfId="0" applyFont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0" xfId="0" applyFont="1"/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11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1" fillId="0" borderId="0" xfId="0" applyFont="1"/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7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21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9" fillId="0" borderId="17" xfId="0" applyFont="1" applyBorder="1" applyAlignment="1">
      <alignment horizontal="lef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</xdr:row>
      <xdr:rowOff>19050</xdr:rowOff>
    </xdr:from>
    <xdr:to>
      <xdr:col>9</xdr:col>
      <xdr:colOff>825897</xdr:colOff>
      <xdr:row>4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71E648-60E8-48C9-BE3D-8687E90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09550"/>
          <a:ext cx="70207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152400</xdr:rowOff>
    </xdr:from>
    <xdr:to>
      <xdr:col>0</xdr:col>
      <xdr:colOff>1143000</xdr:colOff>
      <xdr:row>5</xdr:row>
      <xdr:rowOff>60325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96C690CA-52C8-447F-9BBD-454794929F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0BF3-C94D-4EBD-9773-4ED9779DB4A3}">
  <dimension ref="A1:K152"/>
  <sheetViews>
    <sheetView showGridLines="0" tabSelected="1" view="pageBreakPreview" topLeftCell="A128" zoomScaleNormal="100" zoomScaleSheetLayoutView="100" workbookViewId="0">
      <selection activeCell="I109" sqref="I109"/>
    </sheetView>
  </sheetViews>
  <sheetFormatPr defaultColWidth="9.140625" defaultRowHeight="15" x14ac:dyDescent="0.25"/>
  <cols>
    <col min="1" max="1" width="67.7109375" style="13" customWidth="1"/>
    <col min="2" max="9" width="14.42578125" style="2" customWidth="1"/>
    <col min="10" max="10" width="14.140625" style="2" customWidth="1"/>
    <col min="11" max="16384" width="9.140625" style="3"/>
  </cols>
  <sheetData>
    <row r="1" spans="1:10" ht="15" customHeight="1" x14ac:dyDescent="0.25">
      <c r="A1" s="12"/>
      <c r="B1" s="1"/>
      <c r="C1" s="1"/>
      <c r="D1" s="1"/>
      <c r="E1" s="1"/>
      <c r="F1" s="1"/>
      <c r="G1" s="1"/>
    </row>
    <row r="2" spans="1:10" ht="15" customHeight="1" x14ac:dyDescent="0.25">
      <c r="A2" s="12"/>
      <c r="B2" s="1"/>
      <c r="C2" s="1"/>
      <c r="D2" s="1"/>
      <c r="E2" s="1"/>
      <c r="F2" s="1"/>
      <c r="G2" s="1"/>
    </row>
    <row r="3" spans="1:10" x14ac:dyDescent="0.25">
      <c r="B3" s="3"/>
      <c r="C3" s="3"/>
      <c r="D3" s="3"/>
      <c r="E3" s="3"/>
      <c r="F3" s="3"/>
      <c r="G3" s="3"/>
    </row>
    <row r="4" spans="1:10" ht="20.45" customHeight="1" x14ac:dyDescent="0.35">
      <c r="A4" s="36" t="s">
        <v>32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5" customHeight="1" x14ac:dyDescent="0.25">
      <c r="A5" s="37">
        <v>2026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thickBot="1" x14ac:dyDescent="0.3">
      <c r="A6" s="38"/>
      <c r="B6" s="38"/>
      <c r="C6" s="38"/>
      <c r="D6" s="20"/>
      <c r="E6" s="20"/>
      <c r="F6" s="20"/>
      <c r="G6" s="20"/>
    </row>
    <row r="7" spans="1:10" ht="20.100000000000001" customHeight="1" thickBot="1" x14ac:dyDescent="0.3">
      <c r="A7" s="14" t="s">
        <v>0</v>
      </c>
    </row>
    <row r="8" spans="1:10" ht="20.100000000000001" customHeight="1" thickBot="1" x14ac:dyDescent="0.3">
      <c r="A8" s="34"/>
      <c r="B8" s="27" t="s">
        <v>1</v>
      </c>
      <c r="C8" s="28"/>
      <c r="D8" s="27" t="s">
        <v>107</v>
      </c>
      <c r="E8" s="28"/>
      <c r="F8" s="27" t="s">
        <v>109</v>
      </c>
      <c r="G8" s="28"/>
      <c r="H8" s="27" t="s">
        <v>2</v>
      </c>
      <c r="I8" s="32"/>
      <c r="J8" s="28"/>
    </row>
    <row r="9" spans="1:10" ht="20.100000000000001" customHeight="1" thickBot="1" x14ac:dyDescent="0.3">
      <c r="A9" s="35"/>
      <c r="B9" s="4" t="s">
        <v>3</v>
      </c>
      <c r="C9" s="4" t="s">
        <v>4</v>
      </c>
      <c r="D9" s="4" t="s">
        <v>3</v>
      </c>
      <c r="E9" s="4" t="s">
        <v>4</v>
      </c>
      <c r="F9" s="4" t="s">
        <v>3</v>
      </c>
      <c r="G9" s="4" t="s">
        <v>4</v>
      </c>
      <c r="H9" s="4" t="s">
        <v>3</v>
      </c>
      <c r="I9" s="4" t="s">
        <v>4</v>
      </c>
      <c r="J9" s="4" t="s">
        <v>5</v>
      </c>
    </row>
    <row r="10" spans="1:10" ht="20.100000000000001" customHeight="1" thickBot="1" x14ac:dyDescent="0.3">
      <c r="A10" s="15" t="s">
        <v>6</v>
      </c>
      <c r="B10" s="5">
        <v>1700</v>
      </c>
      <c r="C10" s="5">
        <v>1154</v>
      </c>
      <c r="D10" s="5">
        <v>1700</v>
      </c>
      <c r="E10" s="5">
        <v>1329</v>
      </c>
      <c r="F10" s="5">
        <v>1700</v>
      </c>
      <c r="G10" s="5">
        <v>1557</v>
      </c>
      <c r="H10" s="10">
        <f>B10*3</f>
        <v>5100</v>
      </c>
      <c r="I10" s="10">
        <f>C10+E10+G10</f>
        <v>4040</v>
      </c>
      <c r="J10" s="6">
        <f t="shared" ref="J10:J17" si="0">(I10-H10)/H10</f>
        <v>-0.20784313725490197</v>
      </c>
    </row>
    <row r="11" spans="1:10" ht="20.100000000000001" customHeight="1" thickBot="1" x14ac:dyDescent="0.3">
      <c r="A11" s="15" t="s">
        <v>7</v>
      </c>
      <c r="B11" s="5">
        <v>380</v>
      </c>
      <c r="C11" s="5">
        <v>530</v>
      </c>
      <c r="D11" s="5">
        <v>380</v>
      </c>
      <c r="E11" s="5">
        <v>165</v>
      </c>
      <c r="F11" s="5">
        <v>380</v>
      </c>
      <c r="G11" s="5">
        <v>160</v>
      </c>
      <c r="H11" s="10">
        <f t="shared" ref="H11:H12" si="1">B11*3</f>
        <v>1140</v>
      </c>
      <c r="I11" s="10">
        <f t="shared" ref="I11:I13" si="2">C11+E11+G11</f>
        <v>855</v>
      </c>
      <c r="J11" s="6">
        <f t="shared" si="0"/>
        <v>-0.25</v>
      </c>
    </row>
    <row r="12" spans="1:10" ht="20.100000000000001" customHeight="1" thickBot="1" x14ac:dyDescent="0.3">
      <c r="A12" s="15" t="s">
        <v>8</v>
      </c>
      <c r="B12" s="7">
        <v>1195</v>
      </c>
      <c r="C12" s="7">
        <v>1057</v>
      </c>
      <c r="D12" s="7">
        <v>1195</v>
      </c>
      <c r="E12" s="7">
        <v>1238</v>
      </c>
      <c r="F12" s="7">
        <v>1195</v>
      </c>
      <c r="G12" s="7">
        <v>1511</v>
      </c>
      <c r="H12" s="10">
        <f t="shared" si="1"/>
        <v>3585</v>
      </c>
      <c r="I12" s="10">
        <f t="shared" si="2"/>
        <v>3806</v>
      </c>
      <c r="J12" s="6">
        <f t="shared" si="0"/>
        <v>6.1645746164574619E-2</v>
      </c>
    </row>
    <row r="13" spans="1:10" ht="20.100000000000001" customHeight="1" thickBot="1" x14ac:dyDescent="0.3">
      <c r="A13" s="17" t="s">
        <v>68</v>
      </c>
      <c r="B13" s="8">
        <f>SUM(B10:B12)</f>
        <v>3275</v>
      </c>
      <c r="C13" s="8">
        <f>SUM(C10:C12)</f>
        <v>2741</v>
      </c>
      <c r="D13" s="8">
        <f>SUM(D10:D12)</f>
        <v>3275</v>
      </c>
      <c r="E13" s="8">
        <f>SUM(E10:E12)</f>
        <v>2732</v>
      </c>
      <c r="F13" s="8">
        <f>SUM(F10:F12)</f>
        <v>3275</v>
      </c>
      <c r="G13" s="8">
        <f>SUM(G10:G12)</f>
        <v>3228</v>
      </c>
      <c r="H13" s="8">
        <f t="shared" ref="H13" si="3">SUM(H10:H12)</f>
        <v>9825</v>
      </c>
      <c r="I13" s="10">
        <f t="shared" si="2"/>
        <v>8701</v>
      </c>
      <c r="J13" s="6">
        <f t="shared" si="0"/>
        <v>-0.11440203562340967</v>
      </c>
    </row>
    <row r="14" spans="1:10" ht="20.100000000000001" customHeight="1" thickBot="1" x14ac:dyDescent="0.3">
      <c r="A14" s="15" t="s">
        <v>69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 ht="20.100000000000001" customHeight="1" thickBot="1" x14ac:dyDescent="0.3">
      <c r="A15" s="15" t="s">
        <v>70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ht="20.100000000000001" customHeight="1" thickBot="1" x14ac:dyDescent="0.3">
      <c r="A16" s="17" t="s">
        <v>71</v>
      </c>
      <c r="B16" s="8">
        <f>SUM(B14:B15)</f>
        <v>0</v>
      </c>
      <c r="C16" s="8">
        <f t="shared" ref="C16:J16" si="4">SUM(C14:C15)</f>
        <v>0</v>
      </c>
      <c r="D16" s="8">
        <f>SUM(D14:D15)</f>
        <v>0</v>
      </c>
      <c r="E16" s="8">
        <f t="shared" ref="E16:G16" si="5">SUM(E14:E15)</f>
        <v>0</v>
      </c>
      <c r="F16" s="8">
        <f>SUM(F14:F15)</f>
        <v>0</v>
      </c>
      <c r="G16" s="8">
        <f t="shared" si="5"/>
        <v>0</v>
      </c>
      <c r="H16" s="8">
        <f t="shared" si="4"/>
        <v>0</v>
      </c>
      <c r="I16" s="8">
        <f t="shared" si="4"/>
        <v>0</v>
      </c>
      <c r="J16" s="8">
        <f t="shared" si="4"/>
        <v>0</v>
      </c>
    </row>
    <row r="17" spans="1:10" ht="20.100000000000001" customHeight="1" thickBot="1" x14ac:dyDescent="0.3">
      <c r="A17" s="15" t="s">
        <v>2</v>
      </c>
      <c r="B17" s="8">
        <f>SUM(B13)+B16</f>
        <v>3275</v>
      </c>
      <c r="C17" s="7">
        <f t="shared" ref="C17:I17" si="6">SUM(C10:C12)</f>
        <v>2741</v>
      </c>
      <c r="D17" s="8">
        <f>SUM(D13)+D16</f>
        <v>3275</v>
      </c>
      <c r="E17" s="7">
        <f t="shared" ref="E17:G17" si="7">SUM(E10:E12)</f>
        <v>2732</v>
      </c>
      <c r="F17" s="8">
        <f>SUM(F13)+F16</f>
        <v>3275</v>
      </c>
      <c r="G17" s="7">
        <f t="shared" si="7"/>
        <v>3228</v>
      </c>
      <c r="H17" s="8">
        <f t="shared" si="6"/>
        <v>9825</v>
      </c>
      <c r="I17" s="8">
        <f t="shared" si="6"/>
        <v>8701</v>
      </c>
      <c r="J17" s="6">
        <f t="shared" si="0"/>
        <v>-0.11440203562340967</v>
      </c>
    </row>
    <row r="18" spans="1:10" ht="20.100000000000001" customHeight="1" x14ac:dyDescent="0.25">
      <c r="A18" s="16"/>
    </row>
    <row r="19" spans="1:10" ht="20.100000000000001" customHeight="1" thickBot="1" x14ac:dyDescent="0.3">
      <c r="A19" s="33" t="s">
        <v>9</v>
      </c>
      <c r="B19" s="33"/>
      <c r="C19" s="33"/>
      <c r="D19" s="33"/>
      <c r="E19" s="33"/>
      <c r="F19" s="33"/>
      <c r="G19" s="33"/>
      <c r="H19" s="33"/>
      <c r="I19" s="33"/>
      <c r="J19" s="33"/>
    </row>
    <row r="20" spans="1:10" ht="20.100000000000001" customHeight="1" thickBot="1" x14ac:dyDescent="0.3">
      <c r="A20" s="34"/>
      <c r="B20" s="27" t="s">
        <v>1</v>
      </c>
      <c r="C20" s="28"/>
      <c r="D20" s="27" t="s">
        <v>107</v>
      </c>
      <c r="E20" s="28"/>
      <c r="F20" s="27" t="s">
        <v>109</v>
      </c>
      <c r="G20" s="28"/>
      <c r="H20" s="27" t="s">
        <v>2</v>
      </c>
      <c r="I20" s="32"/>
      <c r="J20" s="28"/>
    </row>
    <row r="21" spans="1:10" ht="20.100000000000001" customHeight="1" thickBot="1" x14ac:dyDescent="0.3">
      <c r="A21" s="35"/>
      <c r="B21" s="4" t="s">
        <v>3</v>
      </c>
      <c r="C21" s="4" t="s">
        <v>4</v>
      </c>
      <c r="D21" s="4" t="s">
        <v>3</v>
      </c>
      <c r="E21" s="4" t="s">
        <v>4</v>
      </c>
      <c r="F21" s="4" t="s">
        <v>3</v>
      </c>
      <c r="G21" s="4" t="s">
        <v>4</v>
      </c>
      <c r="H21" s="4" t="s">
        <v>3</v>
      </c>
      <c r="I21" s="4" t="s">
        <v>4</v>
      </c>
      <c r="J21" s="4" t="s">
        <v>5</v>
      </c>
    </row>
    <row r="22" spans="1:10" ht="20.100000000000001" customHeight="1" thickBot="1" x14ac:dyDescent="0.3">
      <c r="A22" s="15" t="s">
        <v>10</v>
      </c>
      <c r="B22" s="7">
        <v>1600</v>
      </c>
      <c r="C22" s="7">
        <v>1746</v>
      </c>
      <c r="D22" s="7">
        <v>1600</v>
      </c>
      <c r="E22" s="7">
        <v>1503</v>
      </c>
      <c r="F22" s="7">
        <v>1600</v>
      </c>
      <c r="G22" s="7">
        <v>1689</v>
      </c>
      <c r="H22" s="10">
        <f>B22*3</f>
        <v>4800</v>
      </c>
      <c r="I22" s="11">
        <f>C22+E22+G22</f>
        <v>4938</v>
      </c>
      <c r="J22" s="6">
        <f t="shared" ref="J22:J28" si="8">(I22-H22)/H22</f>
        <v>2.8750000000000001E-2</v>
      </c>
    </row>
    <row r="23" spans="1:10" ht="20.100000000000001" customHeight="1" thickBot="1" x14ac:dyDescent="0.3">
      <c r="A23" s="15" t="s">
        <v>11</v>
      </c>
      <c r="B23" s="7">
        <v>1550</v>
      </c>
      <c r="C23" s="7">
        <v>1611</v>
      </c>
      <c r="D23" s="7">
        <v>1550</v>
      </c>
      <c r="E23" s="7">
        <v>1442</v>
      </c>
      <c r="F23" s="7">
        <v>1550</v>
      </c>
      <c r="G23" s="7">
        <v>1962</v>
      </c>
      <c r="H23" s="10">
        <f>B23*3</f>
        <v>4650</v>
      </c>
      <c r="I23" s="11">
        <f>C23+E23+G23</f>
        <v>5015</v>
      </c>
      <c r="J23" s="6">
        <f t="shared" si="8"/>
        <v>7.8494623655913975E-2</v>
      </c>
    </row>
    <row r="24" spans="1:10" ht="20.100000000000001" customHeight="1" thickBot="1" x14ac:dyDescent="0.3">
      <c r="A24" s="17" t="s">
        <v>68</v>
      </c>
      <c r="B24" s="8">
        <f t="shared" ref="B24:I24" si="9">SUM(B22:B23)</f>
        <v>3150</v>
      </c>
      <c r="C24" s="8">
        <f t="shared" si="9"/>
        <v>3357</v>
      </c>
      <c r="D24" s="8">
        <f t="shared" si="9"/>
        <v>3150</v>
      </c>
      <c r="E24" s="8">
        <f t="shared" si="9"/>
        <v>2945</v>
      </c>
      <c r="F24" s="8">
        <f t="shared" ref="F24" si="10">SUM(F22:F23)</f>
        <v>3150</v>
      </c>
      <c r="G24" s="8">
        <f t="shared" ref="G24" si="11">SUM(G22:G23)</f>
        <v>3651</v>
      </c>
      <c r="H24" s="11">
        <f t="shared" si="9"/>
        <v>9450</v>
      </c>
      <c r="I24" s="11">
        <f t="shared" si="9"/>
        <v>9953</v>
      </c>
      <c r="J24" s="6">
        <f t="shared" si="8"/>
        <v>5.3227513227513228E-2</v>
      </c>
    </row>
    <row r="25" spans="1:10" ht="20.100000000000001" customHeight="1" thickBot="1" x14ac:dyDescent="0.3">
      <c r="A25" s="15" t="s">
        <v>69</v>
      </c>
      <c r="B25" s="7">
        <v>0</v>
      </c>
      <c r="C25" s="7">
        <v>356</v>
      </c>
      <c r="D25" s="7">
        <v>0</v>
      </c>
      <c r="E25" s="7">
        <v>414</v>
      </c>
      <c r="F25" s="7">
        <v>0</v>
      </c>
      <c r="G25" s="7">
        <v>504</v>
      </c>
      <c r="H25" s="11">
        <v>0</v>
      </c>
      <c r="I25" s="11">
        <f>C25+E25+G25</f>
        <v>1274</v>
      </c>
      <c r="J25" s="11">
        <v>0</v>
      </c>
    </row>
    <row r="26" spans="1:10" ht="20.100000000000001" customHeight="1" thickBot="1" x14ac:dyDescent="0.3">
      <c r="A26" s="15" t="s">
        <v>70</v>
      </c>
      <c r="B26" s="7">
        <v>0</v>
      </c>
      <c r="C26" s="7"/>
      <c r="D26" s="7">
        <v>0</v>
      </c>
      <c r="E26" s="7"/>
      <c r="F26" s="7">
        <v>0</v>
      </c>
      <c r="G26" s="7"/>
      <c r="H26" s="11">
        <v>0</v>
      </c>
      <c r="I26" s="11">
        <v>0</v>
      </c>
      <c r="J26" s="11">
        <v>0</v>
      </c>
    </row>
    <row r="27" spans="1:10" ht="20.100000000000001" customHeight="1" thickBot="1" x14ac:dyDescent="0.3">
      <c r="A27" s="17" t="s">
        <v>71</v>
      </c>
      <c r="B27" s="8">
        <f>SUM(B25:B26)</f>
        <v>0</v>
      </c>
      <c r="C27" s="8">
        <f>C25+C26</f>
        <v>356</v>
      </c>
      <c r="D27" s="8">
        <f>SUM(D25:D26)</f>
        <v>0</v>
      </c>
      <c r="E27" s="8">
        <f>E25+E26</f>
        <v>414</v>
      </c>
      <c r="F27" s="8">
        <f>SUM(F25:F26)</f>
        <v>0</v>
      </c>
      <c r="G27" s="8">
        <f>G25+G26</f>
        <v>504</v>
      </c>
      <c r="H27" s="8">
        <f>SUM(H25:H26)</f>
        <v>0</v>
      </c>
      <c r="I27" s="8">
        <f>I25+I26</f>
        <v>1274</v>
      </c>
      <c r="J27" s="11">
        <v>0</v>
      </c>
    </row>
    <row r="28" spans="1:10" ht="20.100000000000001" customHeight="1" thickBot="1" x14ac:dyDescent="0.3">
      <c r="A28" s="15" t="s">
        <v>2</v>
      </c>
      <c r="B28" s="7">
        <f>SUM(B24)+B27</f>
        <v>3150</v>
      </c>
      <c r="C28" s="7">
        <f>SUM(C22:C27)</f>
        <v>7426</v>
      </c>
      <c r="D28" s="7">
        <f>SUM(D24)+D27</f>
        <v>3150</v>
      </c>
      <c r="E28" s="7">
        <f>SUM(E22:E27)</f>
        <v>6718</v>
      </c>
      <c r="F28" s="7">
        <f>SUM(F24)+F27</f>
        <v>3150</v>
      </c>
      <c r="G28" s="7">
        <f>SUM(G22:G27)</f>
        <v>8310</v>
      </c>
      <c r="H28" s="8">
        <f>SUM(H22:H23)</f>
        <v>9450</v>
      </c>
      <c r="I28" s="8">
        <f>I24+I27</f>
        <v>11227</v>
      </c>
      <c r="J28" s="6">
        <f t="shared" si="8"/>
        <v>0.18804232804232804</v>
      </c>
    </row>
    <row r="29" spans="1:10" ht="20.100000000000001" customHeight="1" x14ac:dyDescent="0.25">
      <c r="A29" s="16"/>
    </row>
    <row r="30" spans="1:10" ht="20.100000000000001" customHeight="1" thickBot="1" x14ac:dyDescent="0.3">
      <c r="A30" s="33" t="s">
        <v>12</v>
      </c>
      <c r="B30" s="33"/>
      <c r="C30" s="33"/>
      <c r="D30" s="33"/>
      <c r="E30" s="33"/>
      <c r="F30" s="33"/>
      <c r="G30" s="33"/>
      <c r="H30" s="33"/>
      <c r="I30" s="33"/>
      <c r="J30" s="33"/>
    </row>
    <row r="31" spans="1:10" ht="20.100000000000001" customHeight="1" thickBot="1" x14ac:dyDescent="0.3">
      <c r="A31" s="34"/>
      <c r="B31" s="27" t="s">
        <v>1</v>
      </c>
      <c r="C31" s="28"/>
      <c r="D31" s="27" t="s">
        <v>107</v>
      </c>
      <c r="E31" s="28"/>
      <c r="F31" s="27" t="s">
        <v>109</v>
      </c>
      <c r="G31" s="28"/>
      <c r="H31" s="27" t="s">
        <v>2</v>
      </c>
      <c r="I31" s="32"/>
      <c r="J31" s="28"/>
    </row>
    <row r="32" spans="1:10" ht="20.100000000000001" customHeight="1" thickBot="1" x14ac:dyDescent="0.3">
      <c r="A32" s="35"/>
      <c r="B32" s="4" t="s">
        <v>3</v>
      </c>
      <c r="C32" s="4" t="s">
        <v>4</v>
      </c>
      <c r="D32" s="4" t="s">
        <v>3</v>
      </c>
      <c r="E32" s="4" t="s">
        <v>4</v>
      </c>
      <c r="F32" s="4" t="s">
        <v>3</v>
      </c>
      <c r="G32" s="4" t="s">
        <v>4</v>
      </c>
      <c r="H32" s="4" t="s">
        <v>3</v>
      </c>
      <c r="I32" s="4" t="s">
        <v>4</v>
      </c>
      <c r="J32" s="4" t="s">
        <v>5</v>
      </c>
    </row>
    <row r="33" spans="1:10" ht="20.100000000000001" customHeight="1" thickBot="1" x14ac:dyDescent="0.3">
      <c r="A33" s="15" t="s">
        <v>13</v>
      </c>
      <c r="B33" s="5">
        <v>100</v>
      </c>
      <c r="C33" s="5">
        <v>117</v>
      </c>
      <c r="D33" s="5">
        <v>100</v>
      </c>
      <c r="E33" s="5">
        <v>104</v>
      </c>
      <c r="F33" s="5">
        <v>100</v>
      </c>
      <c r="G33" s="5">
        <v>118</v>
      </c>
      <c r="H33" s="10">
        <f>B33*3</f>
        <v>300</v>
      </c>
      <c r="I33" s="10">
        <f>C33+E33+G33</f>
        <v>339</v>
      </c>
      <c r="J33" s="6">
        <f t="shared" ref="J33:J34" si="12">(I33-H33)/H33</f>
        <v>0.13</v>
      </c>
    </row>
    <row r="34" spans="1:10" ht="20.100000000000001" customHeight="1" thickBot="1" x14ac:dyDescent="0.3">
      <c r="A34" s="15" t="s">
        <v>2</v>
      </c>
      <c r="B34" s="5">
        <f t="shared" ref="B34:C34" si="13">SUM(B33)</f>
        <v>100</v>
      </c>
      <c r="C34" s="5">
        <f t="shared" si="13"/>
        <v>117</v>
      </c>
      <c r="D34" s="5">
        <f t="shared" ref="D34:E34" si="14">SUM(D33)</f>
        <v>100</v>
      </c>
      <c r="E34" s="5">
        <f t="shared" si="14"/>
        <v>104</v>
      </c>
      <c r="F34" s="5">
        <f t="shared" ref="F34:G34" si="15">SUM(F33)</f>
        <v>100</v>
      </c>
      <c r="G34" s="5">
        <f t="shared" si="15"/>
        <v>118</v>
      </c>
      <c r="H34" s="8">
        <f>SUM(H32:H33)</f>
        <v>300</v>
      </c>
      <c r="I34" s="8">
        <f>SUM(I32:I33)</f>
        <v>339</v>
      </c>
      <c r="J34" s="6">
        <f t="shared" si="12"/>
        <v>0.13</v>
      </c>
    </row>
    <row r="35" spans="1:10" ht="20.100000000000001" customHeight="1" x14ac:dyDescent="0.25">
      <c r="A35" s="16"/>
    </row>
    <row r="36" spans="1:10" ht="20.100000000000001" customHeight="1" thickBot="1" x14ac:dyDescent="0.3">
      <c r="A36" s="33" t="s">
        <v>14</v>
      </c>
      <c r="B36" s="33"/>
      <c r="C36" s="33"/>
      <c r="D36" s="33"/>
      <c r="E36" s="33"/>
      <c r="F36" s="33"/>
      <c r="G36" s="33"/>
      <c r="H36" s="33"/>
      <c r="I36" s="33"/>
      <c r="J36" s="33"/>
    </row>
    <row r="37" spans="1:10" ht="20.100000000000001" customHeight="1" thickBot="1" x14ac:dyDescent="0.3">
      <c r="A37" s="34"/>
      <c r="B37" s="27" t="s">
        <v>1</v>
      </c>
      <c r="C37" s="28"/>
      <c r="D37" s="27" t="s">
        <v>107</v>
      </c>
      <c r="E37" s="28"/>
      <c r="F37" s="27" t="s">
        <v>109</v>
      </c>
      <c r="G37" s="28"/>
      <c r="H37" s="27" t="s">
        <v>2</v>
      </c>
      <c r="I37" s="32"/>
      <c r="J37" s="28"/>
    </row>
    <row r="38" spans="1:10" ht="20.100000000000001" customHeight="1" thickBot="1" x14ac:dyDescent="0.3">
      <c r="A38" s="35"/>
      <c r="B38" s="4" t="s">
        <v>3</v>
      </c>
      <c r="C38" s="4" t="s">
        <v>4</v>
      </c>
      <c r="D38" s="4" t="s">
        <v>3</v>
      </c>
      <c r="E38" s="4" t="s">
        <v>4</v>
      </c>
      <c r="F38" s="4" t="s">
        <v>3</v>
      </c>
      <c r="G38" s="4" t="s">
        <v>4</v>
      </c>
      <c r="H38" s="4" t="s">
        <v>3</v>
      </c>
      <c r="I38" s="4" t="s">
        <v>4</v>
      </c>
      <c r="J38" s="4" t="s">
        <v>5</v>
      </c>
    </row>
    <row r="39" spans="1:10" ht="20.100000000000001" customHeight="1" thickBot="1" x14ac:dyDescent="0.3">
      <c r="A39" s="15" t="s">
        <v>15</v>
      </c>
      <c r="B39" s="5">
        <v>160</v>
      </c>
      <c r="C39" s="5">
        <v>137</v>
      </c>
      <c r="D39" s="5">
        <v>160</v>
      </c>
      <c r="E39" s="5">
        <v>126</v>
      </c>
      <c r="F39" s="5">
        <v>160</v>
      </c>
      <c r="G39" s="5">
        <v>163</v>
      </c>
      <c r="H39" s="10">
        <f>B39*3</f>
        <v>480</v>
      </c>
      <c r="I39" s="10">
        <f>C39+E39+G39</f>
        <v>426</v>
      </c>
      <c r="J39" s="6">
        <f t="shared" ref="J39:J40" si="16">(I39-H39)/H39</f>
        <v>-0.1125</v>
      </c>
    </row>
    <row r="40" spans="1:10" ht="20.100000000000001" customHeight="1" thickBot="1" x14ac:dyDescent="0.3">
      <c r="A40" s="15" t="s">
        <v>2</v>
      </c>
      <c r="B40" s="5">
        <f t="shared" ref="B40:C40" si="17">SUM(B39)</f>
        <v>160</v>
      </c>
      <c r="C40" s="5">
        <f t="shared" si="17"/>
        <v>137</v>
      </c>
      <c r="D40" s="5">
        <f t="shared" ref="D40:E40" si="18">SUM(D39)</f>
        <v>160</v>
      </c>
      <c r="E40" s="5">
        <f t="shared" si="18"/>
        <v>126</v>
      </c>
      <c r="F40" s="5">
        <f t="shared" ref="F40:G40" si="19">SUM(F39)</f>
        <v>160</v>
      </c>
      <c r="G40" s="5">
        <f t="shared" si="19"/>
        <v>163</v>
      </c>
      <c r="H40" s="8">
        <f>SUM(H38:H39)</f>
        <v>480</v>
      </c>
      <c r="I40" s="8">
        <f>SUM(I38:I39)</f>
        <v>426</v>
      </c>
      <c r="J40" s="6">
        <f t="shared" si="16"/>
        <v>-0.1125</v>
      </c>
    </row>
    <row r="41" spans="1:10" ht="19.5" customHeight="1" x14ac:dyDescent="0.25">
      <c r="A41" s="16"/>
    </row>
    <row r="42" spans="1:10" ht="0.75" customHeight="1" thickBot="1" x14ac:dyDescent="0.3">
      <c r="A42" s="33" t="s">
        <v>33</v>
      </c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19.5" hidden="1" customHeight="1" thickBot="1" x14ac:dyDescent="0.3">
      <c r="A43" s="34"/>
      <c r="B43" s="27" t="s">
        <v>1</v>
      </c>
      <c r="C43" s="28"/>
      <c r="D43" s="27" t="s">
        <v>1</v>
      </c>
      <c r="E43" s="28"/>
      <c r="F43" s="27" t="s">
        <v>1</v>
      </c>
      <c r="G43" s="28"/>
      <c r="H43" s="27" t="s">
        <v>2</v>
      </c>
      <c r="I43" s="32"/>
      <c r="J43" s="28"/>
    </row>
    <row r="44" spans="1:10" ht="19.5" hidden="1" customHeight="1" x14ac:dyDescent="0.25">
      <c r="A44" s="35"/>
      <c r="B44" s="4" t="s">
        <v>3</v>
      </c>
      <c r="C44" s="4" t="s">
        <v>4</v>
      </c>
      <c r="D44" s="4" t="s">
        <v>3</v>
      </c>
      <c r="E44" s="4" t="s">
        <v>4</v>
      </c>
      <c r="F44" s="4" t="s">
        <v>3</v>
      </c>
      <c r="G44" s="4" t="s">
        <v>4</v>
      </c>
      <c r="H44" s="4" t="s">
        <v>3</v>
      </c>
      <c r="I44" s="4" t="s">
        <v>4</v>
      </c>
      <c r="J44" s="4" t="s">
        <v>5</v>
      </c>
    </row>
    <row r="45" spans="1:10" ht="19.5" hidden="1" customHeight="1" x14ac:dyDescent="0.25">
      <c r="A45" s="15" t="s">
        <v>34</v>
      </c>
      <c r="B45" s="5"/>
      <c r="C45" s="5"/>
      <c r="D45" s="5"/>
      <c r="E45" s="5"/>
      <c r="F45" s="5"/>
      <c r="G45" s="5"/>
      <c r="H45" s="4"/>
      <c r="I45" s="4"/>
      <c r="J45" s="4"/>
    </row>
    <row r="46" spans="1:10" ht="19.5" hidden="1" customHeight="1" x14ac:dyDescent="0.25">
      <c r="A46" s="15" t="s">
        <v>7</v>
      </c>
      <c r="B46" s="5"/>
      <c r="C46" s="5"/>
      <c r="D46" s="5"/>
      <c r="E46" s="5"/>
      <c r="F46" s="5"/>
      <c r="G46" s="5"/>
      <c r="H46" s="8"/>
      <c r="I46" s="8"/>
      <c r="J46" s="4"/>
    </row>
    <row r="47" spans="1:10" ht="19.5" hidden="1" customHeight="1" x14ac:dyDescent="0.25">
      <c r="A47" s="15" t="s">
        <v>2</v>
      </c>
      <c r="B47" s="5"/>
      <c r="C47" s="5"/>
      <c r="D47" s="5"/>
      <c r="E47" s="5"/>
      <c r="F47" s="5"/>
      <c r="G47" s="5"/>
      <c r="H47" s="7"/>
      <c r="I47" s="7"/>
      <c r="J47" s="4"/>
    </row>
    <row r="48" spans="1:10" ht="19.5" customHeight="1" x14ac:dyDescent="0.25">
      <c r="A48" s="16"/>
    </row>
    <row r="49" spans="1:10" ht="19.5" customHeight="1" thickBot="1" x14ac:dyDescent="0.3">
      <c r="A49" s="33" t="s">
        <v>35</v>
      </c>
      <c r="B49" s="33"/>
      <c r="C49" s="33"/>
      <c r="D49" s="33"/>
      <c r="E49" s="33"/>
      <c r="F49" s="33"/>
      <c r="G49" s="33"/>
      <c r="H49" s="33"/>
      <c r="I49" s="33"/>
      <c r="J49" s="33"/>
    </row>
    <row r="50" spans="1:10" ht="20.100000000000001" customHeight="1" thickBot="1" x14ac:dyDescent="0.3">
      <c r="A50" s="34"/>
      <c r="B50" s="27" t="s">
        <v>1</v>
      </c>
      <c r="C50" s="28"/>
      <c r="D50" s="27" t="s">
        <v>107</v>
      </c>
      <c r="E50" s="28"/>
      <c r="F50" s="27" t="s">
        <v>109</v>
      </c>
      <c r="G50" s="28"/>
      <c r="H50" s="27" t="s">
        <v>2</v>
      </c>
      <c r="I50" s="32"/>
      <c r="J50" s="28"/>
    </row>
    <row r="51" spans="1:10" ht="19.5" customHeight="1" thickBot="1" x14ac:dyDescent="0.3">
      <c r="A51" s="35"/>
      <c r="B51" s="4" t="s">
        <v>3</v>
      </c>
      <c r="C51" s="4" t="s">
        <v>4</v>
      </c>
      <c r="D51" s="4" t="s">
        <v>3</v>
      </c>
      <c r="E51" s="4" t="s">
        <v>4</v>
      </c>
      <c r="F51" s="4" t="s">
        <v>3</v>
      </c>
      <c r="G51" s="4" t="s">
        <v>4</v>
      </c>
      <c r="H51" s="4" t="s">
        <v>3</v>
      </c>
      <c r="I51" s="4" t="s">
        <v>4</v>
      </c>
      <c r="J51" s="4" t="s">
        <v>5</v>
      </c>
    </row>
    <row r="52" spans="1:10" ht="19.5" hidden="1" customHeight="1" thickBot="1" x14ac:dyDescent="0.3">
      <c r="A52" s="15" t="s">
        <v>36</v>
      </c>
      <c r="B52" s="5"/>
      <c r="C52" s="5"/>
      <c r="D52" s="5"/>
      <c r="E52" s="5"/>
      <c r="F52" s="5"/>
      <c r="G52" s="5"/>
      <c r="H52" s="4"/>
      <c r="I52" s="4"/>
      <c r="J52" s="4"/>
    </row>
    <row r="53" spans="1:10" ht="19.5" hidden="1" customHeight="1" thickBot="1" x14ac:dyDescent="0.3">
      <c r="A53" s="15" t="s">
        <v>37</v>
      </c>
      <c r="B53" s="5"/>
      <c r="C53" s="5"/>
      <c r="D53" s="5"/>
      <c r="E53" s="5"/>
      <c r="F53" s="5"/>
      <c r="G53" s="5"/>
      <c r="H53" s="4"/>
      <c r="I53" s="4"/>
      <c r="J53" s="4"/>
    </row>
    <row r="54" spans="1:10" ht="19.5" hidden="1" customHeight="1" thickBot="1" x14ac:dyDescent="0.3">
      <c r="A54" s="15" t="s">
        <v>38</v>
      </c>
      <c r="B54" s="5"/>
      <c r="C54" s="5"/>
      <c r="D54" s="5"/>
      <c r="E54" s="5"/>
      <c r="F54" s="5"/>
      <c r="G54" s="5"/>
      <c r="H54" s="4"/>
      <c r="I54" s="4"/>
      <c r="J54" s="4"/>
    </row>
    <row r="55" spans="1:10" ht="20.100000000000001" customHeight="1" thickBot="1" x14ac:dyDescent="0.3">
      <c r="A55" s="15" t="s">
        <v>21</v>
      </c>
      <c r="B55" s="5">
        <v>150</v>
      </c>
      <c r="C55" s="5">
        <v>183</v>
      </c>
      <c r="D55" s="5">
        <v>150</v>
      </c>
      <c r="E55" s="5">
        <v>164</v>
      </c>
      <c r="F55" s="5">
        <v>150</v>
      </c>
      <c r="G55" s="5">
        <v>234</v>
      </c>
      <c r="H55" s="10">
        <f>B55*3</f>
        <v>450</v>
      </c>
      <c r="I55" s="19">
        <f>C55+E55+G55</f>
        <v>581</v>
      </c>
      <c r="J55" s="6">
        <f t="shared" ref="J55:J83" si="20">(I55-H55)/H55</f>
        <v>0.2911111111111111</v>
      </c>
    </row>
    <row r="56" spans="1:10" ht="18.75" customHeight="1" thickBot="1" x14ac:dyDescent="0.3">
      <c r="A56" s="15" t="s">
        <v>22</v>
      </c>
      <c r="B56" s="5">
        <v>300</v>
      </c>
      <c r="C56" s="5">
        <v>82</v>
      </c>
      <c r="D56" s="5">
        <v>300</v>
      </c>
      <c r="E56" s="5">
        <v>460</v>
      </c>
      <c r="F56" s="5">
        <v>300</v>
      </c>
      <c r="G56" s="5">
        <v>467</v>
      </c>
      <c r="H56" s="10">
        <f>B56*3</f>
        <v>900</v>
      </c>
      <c r="I56" s="19">
        <f t="shared" ref="I56:I58" si="21">C56+E56+G56</f>
        <v>1009</v>
      </c>
      <c r="J56" s="6">
        <f t="shared" si="20"/>
        <v>0.12111111111111111</v>
      </c>
    </row>
    <row r="57" spans="1:10" ht="19.5" hidden="1" customHeight="1" thickBot="1" x14ac:dyDescent="0.3">
      <c r="A57" s="15" t="s">
        <v>39</v>
      </c>
      <c r="B57" s="5"/>
      <c r="C57" s="5"/>
      <c r="D57" s="5"/>
      <c r="E57" s="5"/>
      <c r="F57" s="5"/>
      <c r="G57" s="5"/>
      <c r="H57" s="10">
        <f t="shared" ref="H57:H58" si="22">B57*3</f>
        <v>0</v>
      </c>
      <c r="I57" s="19">
        <f t="shared" si="21"/>
        <v>0</v>
      </c>
      <c r="J57" s="6" t="e">
        <f t="shared" si="20"/>
        <v>#DIV/0!</v>
      </c>
    </row>
    <row r="58" spans="1:10" ht="20.100000000000001" customHeight="1" thickBot="1" x14ac:dyDescent="0.3">
      <c r="A58" s="17" t="s">
        <v>23</v>
      </c>
      <c r="B58" s="4">
        <f t="shared" ref="B58:C58" si="23">SUM(B55:B57)</f>
        <v>450</v>
      </c>
      <c r="C58" s="4">
        <f t="shared" si="23"/>
        <v>265</v>
      </c>
      <c r="D58" s="4">
        <f t="shared" ref="D58:E58" si="24">SUM(D55:D57)</f>
        <v>450</v>
      </c>
      <c r="E58" s="4">
        <f t="shared" si="24"/>
        <v>624</v>
      </c>
      <c r="F58" s="4">
        <f t="shared" ref="F58:G58" si="25">SUM(F55:F57)</f>
        <v>450</v>
      </c>
      <c r="G58" s="4">
        <f t="shared" si="25"/>
        <v>701</v>
      </c>
      <c r="H58" s="10">
        <f t="shared" si="22"/>
        <v>1350</v>
      </c>
      <c r="I58" s="19">
        <f t="shared" si="21"/>
        <v>1590</v>
      </c>
      <c r="J58" s="6">
        <f t="shared" si="20"/>
        <v>0.17777777777777778</v>
      </c>
    </row>
    <row r="59" spans="1:10" ht="20.100000000000001" customHeight="1" thickBot="1" x14ac:dyDescent="0.3">
      <c r="A59" s="15" t="s">
        <v>25</v>
      </c>
      <c r="B59" s="5">
        <v>20</v>
      </c>
      <c r="C59" s="5">
        <v>22</v>
      </c>
      <c r="D59" s="5">
        <v>20</v>
      </c>
      <c r="E59" s="5">
        <v>18</v>
      </c>
      <c r="F59" s="5">
        <v>20</v>
      </c>
      <c r="G59" s="5">
        <v>29</v>
      </c>
      <c r="H59" s="10">
        <f>B59*3</f>
        <v>60</v>
      </c>
      <c r="I59" s="10">
        <f>C59+E59+G59</f>
        <v>69</v>
      </c>
      <c r="J59" s="6">
        <f t="shared" si="20"/>
        <v>0.15</v>
      </c>
    </row>
    <row r="60" spans="1:10" ht="20.100000000000001" customHeight="1" thickBot="1" x14ac:dyDescent="0.3">
      <c r="A60" s="15" t="s">
        <v>26</v>
      </c>
      <c r="B60" s="5">
        <v>80</v>
      </c>
      <c r="C60" s="5">
        <v>63</v>
      </c>
      <c r="D60" s="5">
        <v>80</v>
      </c>
      <c r="E60" s="5">
        <v>58</v>
      </c>
      <c r="F60" s="5">
        <v>80</v>
      </c>
      <c r="G60" s="5">
        <v>52</v>
      </c>
      <c r="H60" s="10">
        <f>B60*3</f>
        <v>240</v>
      </c>
      <c r="I60" s="10">
        <f>C60+E60+G60</f>
        <v>173</v>
      </c>
      <c r="J60" s="6">
        <f t="shared" si="20"/>
        <v>-0.27916666666666667</v>
      </c>
    </row>
    <row r="61" spans="1:10" ht="20.100000000000001" customHeight="1" thickBot="1" x14ac:dyDescent="0.3">
      <c r="A61" s="15" t="s">
        <v>27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10">
        <f t="shared" ref="H57:H62" si="26">B61*2</f>
        <v>0</v>
      </c>
      <c r="I61" s="10">
        <f>C61+E61</f>
        <v>0</v>
      </c>
      <c r="J61" s="9" t="e">
        <f t="shared" si="20"/>
        <v>#DIV/0!</v>
      </c>
    </row>
    <row r="62" spans="1:10" ht="20.100000000000001" customHeight="1" thickBot="1" x14ac:dyDescent="0.3">
      <c r="A62" s="15" t="s">
        <v>28</v>
      </c>
      <c r="B62" s="5">
        <v>200</v>
      </c>
      <c r="C62" s="5">
        <v>182</v>
      </c>
      <c r="D62" s="5">
        <v>200</v>
      </c>
      <c r="E62" s="5">
        <v>186</v>
      </c>
      <c r="F62" s="5">
        <v>200</v>
      </c>
      <c r="G62" s="5">
        <v>275</v>
      </c>
      <c r="H62" s="10">
        <f>B62*3</f>
        <v>600</v>
      </c>
      <c r="I62" s="10">
        <f>C62+E62+G62</f>
        <v>643</v>
      </c>
      <c r="J62" s="6">
        <f t="shared" si="20"/>
        <v>7.166666666666667E-2</v>
      </c>
    </row>
    <row r="63" spans="1:10" ht="18" customHeight="1" thickBot="1" x14ac:dyDescent="0.3">
      <c r="A63" s="17" t="s">
        <v>24</v>
      </c>
      <c r="B63" s="4">
        <f t="shared" ref="B63:I63" si="27">SUM(B59:B62)</f>
        <v>300</v>
      </c>
      <c r="C63" s="4">
        <f t="shared" si="27"/>
        <v>267</v>
      </c>
      <c r="D63" s="4">
        <f t="shared" ref="D63:E63" si="28">SUM(D59:D62)</f>
        <v>300</v>
      </c>
      <c r="E63" s="4">
        <f t="shared" si="28"/>
        <v>262</v>
      </c>
      <c r="F63" s="4">
        <f t="shared" ref="F63:G63" si="29">SUM(F59:F62)</f>
        <v>300</v>
      </c>
      <c r="G63" s="4">
        <f t="shared" si="29"/>
        <v>356</v>
      </c>
      <c r="H63" s="4">
        <f t="shared" si="27"/>
        <v>900</v>
      </c>
      <c r="I63" s="4">
        <f t="shared" si="27"/>
        <v>885</v>
      </c>
      <c r="J63" s="6">
        <f t="shared" si="20"/>
        <v>-1.6666666666666666E-2</v>
      </c>
    </row>
    <row r="64" spans="1:10" ht="0.75" hidden="1" customHeight="1" thickBot="1" x14ac:dyDescent="0.3">
      <c r="A64" s="15" t="s">
        <v>40</v>
      </c>
      <c r="B64" s="5"/>
      <c r="C64" s="5"/>
      <c r="D64" s="5"/>
      <c r="E64" s="5"/>
      <c r="F64" s="5"/>
      <c r="G64" s="5"/>
      <c r="H64" s="4"/>
      <c r="I64" s="4"/>
      <c r="J64" s="6" t="e">
        <f t="shared" si="20"/>
        <v>#DIV/0!</v>
      </c>
    </row>
    <row r="65" spans="1:10" ht="19.5" hidden="1" customHeight="1" thickBot="1" x14ac:dyDescent="0.3">
      <c r="A65" s="15" t="s">
        <v>41</v>
      </c>
      <c r="B65" s="5"/>
      <c r="C65" s="5"/>
      <c r="D65" s="5"/>
      <c r="E65" s="5"/>
      <c r="F65" s="5"/>
      <c r="G65" s="5"/>
      <c r="H65" s="4"/>
      <c r="I65" s="4"/>
      <c r="J65" s="6" t="e">
        <f t="shared" si="20"/>
        <v>#DIV/0!</v>
      </c>
    </row>
    <row r="66" spans="1:10" ht="19.5" hidden="1" customHeight="1" thickBot="1" x14ac:dyDescent="0.3">
      <c r="A66" s="15" t="s">
        <v>42</v>
      </c>
      <c r="B66" s="5"/>
      <c r="C66" s="5"/>
      <c r="D66" s="5"/>
      <c r="E66" s="5"/>
      <c r="F66" s="5"/>
      <c r="G66" s="5"/>
      <c r="H66" s="4"/>
      <c r="I66" s="4"/>
      <c r="J66" s="6" t="e">
        <f t="shared" si="20"/>
        <v>#DIV/0!</v>
      </c>
    </row>
    <row r="67" spans="1:10" ht="19.5" hidden="1" customHeight="1" thickBot="1" x14ac:dyDescent="0.3">
      <c r="A67" s="17" t="s">
        <v>41</v>
      </c>
      <c r="B67" s="4"/>
      <c r="C67" s="4"/>
      <c r="D67" s="4"/>
      <c r="E67" s="4"/>
      <c r="F67" s="4"/>
      <c r="G67" s="4"/>
      <c r="H67" s="4"/>
      <c r="I67" s="4"/>
      <c r="J67" s="6" t="e">
        <f t="shared" si="20"/>
        <v>#DIV/0!</v>
      </c>
    </row>
    <row r="68" spans="1:10" ht="19.5" hidden="1" customHeight="1" thickBot="1" x14ac:dyDescent="0.3">
      <c r="A68" s="15" t="s">
        <v>43</v>
      </c>
      <c r="B68" s="5"/>
      <c r="C68" s="5"/>
      <c r="D68" s="5"/>
      <c r="E68" s="5"/>
      <c r="F68" s="5"/>
      <c r="G68" s="5"/>
      <c r="H68" s="4"/>
      <c r="I68" s="4"/>
      <c r="J68" s="6" t="e">
        <f t="shared" si="20"/>
        <v>#DIV/0!</v>
      </c>
    </row>
    <row r="69" spans="1:10" ht="19.5" hidden="1" customHeight="1" thickBot="1" x14ac:dyDescent="0.3">
      <c r="A69" s="15" t="s">
        <v>44</v>
      </c>
      <c r="B69" s="5"/>
      <c r="C69" s="5"/>
      <c r="D69" s="5"/>
      <c r="E69" s="5"/>
      <c r="F69" s="5"/>
      <c r="G69" s="5"/>
      <c r="H69" s="4"/>
      <c r="I69" s="4"/>
      <c r="J69" s="6" t="e">
        <f t="shared" si="20"/>
        <v>#DIV/0!</v>
      </c>
    </row>
    <row r="70" spans="1:10" ht="19.5" hidden="1" customHeight="1" thickBot="1" x14ac:dyDescent="0.3">
      <c r="A70" s="17" t="s">
        <v>45</v>
      </c>
      <c r="B70" s="4"/>
      <c r="C70" s="4"/>
      <c r="D70" s="4"/>
      <c r="E70" s="4"/>
      <c r="F70" s="4"/>
      <c r="G70" s="4"/>
      <c r="H70" s="4"/>
      <c r="I70" s="4"/>
      <c r="J70" s="6" t="e">
        <f t="shared" si="20"/>
        <v>#DIV/0!</v>
      </c>
    </row>
    <row r="71" spans="1:10" ht="19.5" hidden="1" customHeight="1" thickBot="1" x14ac:dyDescent="0.3">
      <c r="A71" s="15" t="s">
        <v>46</v>
      </c>
      <c r="B71" s="5"/>
      <c r="C71" s="5"/>
      <c r="D71" s="5"/>
      <c r="E71" s="5"/>
      <c r="F71" s="5"/>
      <c r="G71" s="5"/>
      <c r="H71" s="4"/>
      <c r="I71" s="4"/>
      <c r="J71" s="6" t="e">
        <f t="shared" si="20"/>
        <v>#DIV/0!</v>
      </c>
    </row>
    <row r="72" spans="1:10" ht="19.5" hidden="1" customHeight="1" thickBot="1" x14ac:dyDescent="0.3">
      <c r="A72" s="15" t="s">
        <v>47</v>
      </c>
      <c r="B72" s="5"/>
      <c r="C72" s="5"/>
      <c r="D72" s="5"/>
      <c r="E72" s="5"/>
      <c r="F72" s="5"/>
      <c r="G72" s="5"/>
      <c r="H72" s="4"/>
      <c r="I72" s="4"/>
      <c r="J72" s="6" t="e">
        <f t="shared" si="20"/>
        <v>#DIV/0!</v>
      </c>
    </row>
    <row r="73" spans="1:10" ht="19.5" hidden="1" customHeight="1" thickBot="1" x14ac:dyDescent="0.3">
      <c r="A73" s="15" t="s">
        <v>48</v>
      </c>
      <c r="B73" s="5"/>
      <c r="C73" s="5"/>
      <c r="D73" s="5"/>
      <c r="E73" s="5"/>
      <c r="F73" s="5"/>
      <c r="G73" s="5"/>
      <c r="H73" s="4"/>
      <c r="I73" s="4"/>
      <c r="J73" s="6" t="e">
        <f t="shared" si="20"/>
        <v>#DIV/0!</v>
      </c>
    </row>
    <row r="74" spans="1:10" ht="19.5" hidden="1" customHeight="1" thickBot="1" x14ac:dyDescent="0.3">
      <c r="A74" s="15" t="s">
        <v>49</v>
      </c>
      <c r="B74" s="5"/>
      <c r="C74" s="5"/>
      <c r="D74" s="5"/>
      <c r="E74" s="5"/>
      <c r="F74" s="5"/>
      <c r="G74" s="5"/>
      <c r="H74" s="4"/>
      <c r="I74" s="4"/>
      <c r="J74" s="6" t="e">
        <f t="shared" si="20"/>
        <v>#DIV/0!</v>
      </c>
    </row>
    <row r="75" spans="1:10" ht="20.100000000000001" customHeight="1" thickBot="1" x14ac:dyDescent="0.3">
      <c r="A75" s="15" t="s">
        <v>50</v>
      </c>
      <c r="B75" s="5">
        <v>31</v>
      </c>
      <c r="C75" s="5">
        <v>43</v>
      </c>
      <c r="D75" s="5">
        <v>31</v>
      </c>
      <c r="E75" s="5">
        <v>41</v>
      </c>
      <c r="F75" s="5">
        <v>31</v>
      </c>
      <c r="G75" s="5">
        <v>50</v>
      </c>
      <c r="H75" s="10">
        <f>B75*3</f>
        <v>93</v>
      </c>
      <c r="I75" s="10">
        <f>C75+E75+G75</f>
        <v>134</v>
      </c>
      <c r="J75" s="6">
        <f t="shared" si="20"/>
        <v>0.44086021505376344</v>
      </c>
    </row>
    <row r="76" spans="1:10" ht="18" customHeight="1" thickBot="1" x14ac:dyDescent="0.3">
      <c r="A76" s="17" t="s">
        <v>51</v>
      </c>
      <c r="B76" s="4">
        <f t="shared" ref="B76:C76" si="30">SUM(B75)</f>
        <v>31</v>
      </c>
      <c r="C76" s="4">
        <f t="shared" si="30"/>
        <v>43</v>
      </c>
      <c r="D76" s="4">
        <f t="shared" ref="D76:E76" si="31">SUM(D75)</f>
        <v>31</v>
      </c>
      <c r="E76" s="4">
        <f t="shared" si="31"/>
        <v>41</v>
      </c>
      <c r="F76" s="4">
        <f t="shared" ref="F76:G76" si="32">SUM(F75)</f>
        <v>31</v>
      </c>
      <c r="G76" s="4">
        <f t="shared" si="32"/>
        <v>50</v>
      </c>
      <c r="H76" s="8">
        <f>SUM(H72:H75)</f>
        <v>93</v>
      </c>
      <c r="I76" s="8">
        <f>SUM(I72:I75)</f>
        <v>134</v>
      </c>
      <c r="J76" s="6">
        <f t="shared" si="20"/>
        <v>0.44086021505376344</v>
      </c>
    </row>
    <row r="77" spans="1:10" ht="19.5" hidden="1" customHeight="1" thickBot="1" x14ac:dyDescent="0.3">
      <c r="A77" s="15" t="s">
        <v>52</v>
      </c>
      <c r="B77" s="5"/>
      <c r="C77" s="5"/>
      <c r="D77" s="5"/>
      <c r="E77" s="5"/>
      <c r="F77" s="5"/>
      <c r="G77" s="5"/>
      <c r="H77" s="4"/>
      <c r="I77" s="4"/>
      <c r="J77" s="6" t="e">
        <f t="shared" si="20"/>
        <v>#DIV/0!</v>
      </c>
    </row>
    <row r="78" spans="1:10" ht="19.5" hidden="1" customHeight="1" thickBot="1" x14ac:dyDescent="0.3">
      <c r="A78" s="15" t="s">
        <v>53</v>
      </c>
      <c r="B78" s="5"/>
      <c r="C78" s="5"/>
      <c r="D78" s="5"/>
      <c r="E78" s="5"/>
      <c r="F78" s="5"/>
      <c r="G78" s="5"/>
      <c r="H78" s="4"/>
      <c r="I78" s="4"/>
      <c r="J78" s="6" t="e">
        <f t="shared" si="20"/>
        <v>#DIV/0!</v>
      </c>
    </row>
    <row r="79" spans="1:10" ht="15.75" thickBot="1" x14ac:dyDescent="0.3">
      <c r="A79" s="15" t="s">
        <v>54</v>
      </c>
      <c r="B79" s="5">
        <v>200</v>
      </c>
      <c r="C79" s="5">
        <v>206</v>
      </c>
      <c r="D79" s="5">
        <v>200</v>
      </c>
      <c r="E79" s="5">
        <v>165</v>
      </c>
      <c r="F79" s="5">
        <v>200</v>
      </c>
      <c r="G79" s="5">
        <v>271</v>
      </c>
      <c r="H79" s="10">
        <f>B79*3</f>
        <v>600</v>
      </c>
      <c r="I79" s="10">
        <f>C79+E79+G79</f>
        <v>642</v>
      </c>
      <c r="J79" s="6">
        <f t="shared" si="20"/>
        <v>7.0000000000000007E-2</v>
      </c>
    </row>
    <row r="80" spans="1:10" ht="19.5" hidden="1" customHeight="1" thickBot="1" x14ac:dyDescent="0.3">
      <c r="A80" s="15" t="s">
        <v>55</v>
      </c>
      <c r="B80" s="5"/>
      <c r="C80" s="5"/>
      <c r="D80" s="5"/>
      <c r="E80" s="5"/>
      <c r="F80" s="5"/>
      <c r="G80" s="5"/>
      <c r="H80" s="10">
        <f t="shared" ref="H80:H84" si="33">B80*3</f>
        <v>0</v>
      </c>
      <c r="I80" s="10">
        <f t="shared" ref="I80:I84" si="34">C80+E80+G80</f>
        <v>0</v>
      </c>
      <c r="J80" s="6" t="e">
        <f t="shared" si="20"/>
        <v>#DIV/0!</v>
      </c>
    </row>
    <row r="81" spans="1:10" ht="19.5" hidden="1" customHeight="1" thickBot="1" x14ac:dyDescent="0.3">
      <c r="A81" s="15" t="s">
        <v>56</v>
      </c>
      <c r="B81" s="5"/>
      <c r="C81" s="5"/>
      <c r="D81" s="5"/>
      <c r="E81" s="5"/>
      <c r="F81" s="5"/>
      <c r="G81" s="5"/>
      <c r="H81" s="10">
        <f t="shared" si="33"/>
        <v>0</v>
      </c>
      <c r="I81" s="10">
        <f t="shared" si="34"/>
        <v>0</v>
      </c>
      <c r="J81" s="6" t="e">
        <f t="shared" si="20"/>
        <v>#DIV/0!</v>
      </c>
    </row>
    <row r="82" spans="1:10" ht="20.100000000000001" customHeight="1" thickBot="1" x14ac:dyDescent="0.3">
      <c r="A82" s="15" t="s">
        <v>29</v>
      </c>
      <c r="B82" s="5">
        <v>80</v>
      </c>
      <c r="C82" s="5">
        <v>94</v>
      </c>
      <c r="D82" s="5">
        <v>80</v>
      </c>
      <c r="E82" s="5">
        <v>180</v>
      </c>
      <c r="F82" s="5">
        <v>80</v>
      </c>
      <c r="G82" s="5">
        <v>192</v>
      </c>
      <c r="H82" s="10">
        <f t="shared" si="33"/>
        <v>240</v>
      </c>
      <c r="I82" s="10">
        <f t="shared" si="34"/>
        <v>466</v>
      </c>
      <c r="J82" s="6">
        <f t="shared" si="20"/>
        <v>0.94166666666666665</v>
      </c>
    </row>
    <row r="83" spans="1:10" ht="15.75" thickBot="1" x14ac:dyDescent="0.3">
      <c r="A83" s="15" t="s">
        <v>30</v>
      </c>
      <c r="B83" s="5">
        <v>20</v>
      </c>
      <c r="C83" s="5">
        <v>45</v>
      </c>
      <c r="D83" s="5">
        <v>20</v>
      </c>
      <c r="E83" s="5">
        <v>0</v>
      </c>
      <c r="F83" s="5">
        <v>20</v>
      </c>
      <c r="G83" s="5">
        <v>9</v>
      </c>
      <c r="H83" s="10">
        <f t="shared" si="33"/>
        <v>60</v>
      </c>
      <c r="I83" s="10">
        <f t="shared" si="34"/>
        <v>54</v>
      </c>
      <c r="J83" s="6">
        <f t="shared" si="20"/>
        <v>-0.1</v>
      </c>
    </row>
    <row r="84" spans="1:10" ht="18.75" customHeight="1" thickBot="1" x14ac:dyDescent="0.3">
      <c r="A84" s="15" t="s">
        <v>31</v>
      </c>
      <c r="B84" s="5">
        <v>140</v>
      </c>
      <c r="C84" s="5">
        <v>140</v>
      </c>
      <c r="D84" s="5">
        <v>140</v>
      </c>
      <c r="E84" s="5">
        <v>88</v>
      </c>
      <c r="F84" s="5">
        <v>140</v>
      </c>
      <c r="G84" s="5">
        <v>117</v>
      </c>
      <c r="H84" s="10">
        <f t="shared" si="33"/>
        <v>420</v>
      </c>
      <c r="I84" s="10">
        <f t="shared" si="34"/>
        <v>345</v>
      </c>
      <c r="J84" s="6">
        <f t="shared" ref="J84:J86" si="35">(I84-H84)/H84</f>
        <v>-0.17857142857142858</v>
      </c>
    </row>
    <row r="85" spans="1:10" ht="19.5" hidden="1" customHeight="1" thickBot="1" x14ac:dyDescent="0.3">
      <c r="A85" s="15" t="s">
        <v>57</v>
      </c>
      <c r="B85" s="5"/>
      <c r="C85" s="5"/>
      <c r="D85" s="5"/>
      <c r="E85" s="5"/>
      <c r="F85" s="5"/>
      <c r="G85" s="5"/>
      <c r="H85" s="5"/>
      <c r="I85" s="5"/>
      <c r="J85" s="6" t="e">
        <f t="shared" si="35"/>
        <v>#DIV/0!</v>
      </c>
    </row>
    <row r="86" spans="1:10" ht="15.75" hidden="1" thickBot="1" x14ac:dyDescent="0.3">
      <c r="A86" s="15" t="s">
        <v>58</v>
      </c>
      <c r="B86" s="5"/>
      <c r="C86" s="5"/>
      <c r="D86" s="5"/>
      <c r="E86" s="5"/>
      <c r="F86" s="5"/>
      <c r="G86" s="5"/>
      <c r="H86" s="5"/>
      <c r="I86" s="5"/>
      <c r="J86" s="6" t="e">
        <f t="shared" si="35"/>
        <v>#DIV/0!</v>
      </c>
    </row>
    <row r="87" spans="1:10" ht="15.75" thickBot="1" x14ac:dyDescent="0.3">
      <c r="A87" s="17" t="s">
        <v>16</v>
      </c>
      <c r="B87" s="4">
        <f t="shared" ref="B87:I87" si="36">SUM(B79:B86)</f>
        <v>440</v>
      </c>
      <c r="C87" s="4">
        <f t="shared" si="36"/>
        <v>485</v>
      </c>
      <c r="D87" s="4">
        <f t="shared" ref="D87:E87" si="37">SUM(D79:D86)</f>
        <v>440</v>
      </c>
      <c r="E87" s="4">
        <f t="shared" si="37"/>
        <v>433</v>
      </c>
      <c r="F87" s="4">
        <f t="shared" ref="F87:G87" si="38">SUM(F79:F86)</f>
        <v>440</v>
      </c>
      <c r="G87" s="4">
        <f t="shared" si="38"/>
        <v>589</v>
      </c>
      <c r="H87" s="4">
        <f t="shared" si="36"/>
        <v>1320</v>
      </c>
      <c r="I87" s="4">
        <f t="shared" si="36"/>
        <v>1507</v>
      </c>
      <c r="J87" s="6">
        <f t="shared" ref="J87" si="39">(I87-H87)/H87</f>
        <v>0.14166666666666666</v>
      </c>
    </row>
    <row r="88" spans="1:10" ht="15.75" thickBot="1" x14ac:dyDescent="0.3">
      <c r="A88" s="15" t="s">
        <v>59</v>
      </c>
      <c r="B88" s="5"/>
      <c r="C88" s="5"/>
      <c r="D88" s="5"/>
      <c r="E88" s="5"/>
      <c r="F88" s="5"/>
      <c r="G88" s="5"/>
      <c r="H88" s="5"/>
      <c r="I88" s="5"/>
      <c r="J88" s="4"/>
    </row>
    <row r="89" spans="1:10" ht="20.100000000000001" customHeight="1" thickBot="1" x14ac:dyDescent="0.3">
      <c r="A89" s="15" t="s">
        <v>2</v>
      </c>
      <c r="B89" s="4">
        <f t="shared" ref="B89:I89" si="40">B87+B76+B63+B58</f>
        <v>1221</v>
      </c>
      <c r="C89" s="4">
        <f t="shared" si="40"/>
        <v>1060</v>
      </c>
      <c r="D89" s="4">
        <f t="shared" ref="D89:E89" si="41">D87+D76+D63+D58</f>
        <v>1221</v>
      </c>
      <c r="E89" s="4">
        <f t="shared" si="41"/>
        <v>1360</v>
      </c>
      <c r="F89" s="4">
        <f t="shared" ref="F89:G89" si="42">F87+F76+F63+F58</f>
        <v>1221</v>
      </c>
      <c r="G89" s="4">
        <f t="shared" si="42"/>
        <v>1696</v>
      </c>
      <c r="H89" s="4">
        <f t="shared" si="40"/>
        <v>3663</v>
      </c>
      <c r="I89" s="4">
        <f t="shared" si="40"/>
        <v>4116</v>
      </c>
      <c r="J89" s="6">
        <f t="shared" ref="J89" si="43">(I89-H89)/H89</f>
        <v>0.12366912366912367</v>
      </c>
    </row>
    <row r="90" spans="1:10" ht="20.100000000000001" customHeight="1" x14ac:dyDescent="0.25">
      <c r="A90" s="16"/>
    </row>
    <row r="91" spans="1:10" ht="20.100000000000001" customHeight="1" thickBot="1" x14ac:dyDescent="0.3">
      <c r="A91" s="33" t="s">
        <v>17</v>
      </c>
      <c r="B91" s="33"/>
      <c r="C91" s="33"/>
      <c r="D91" s="33"/>
      <c r="E91" s="33"/>
      <c r="F91" s="33"/>
      <c r="G91" s="33"/>
      <c r="H91" s="33"/>
      <c r="I91" s="33"/>
      <c r="J91" s="33"/>
    </row>
    <row r="92" spans="1:10" ht="20.100000000000001" customHeight="1" thickBot="1" x14ac:dyDescent="0.3">
      <c r="A92" s="34"/>
      <c r="B92" s="27" t="s">
        <v>1</v>
      </c>
      <c r="C92" s="28"/>
      <c r="D92" s="27" t="s">
        <v>107</v>
      </c>
      <c r="E92" s="28"/>
      <c r="F92" s="27" t="s">
        <v>109</v>
      </c>
      <c r="G92" s="28"/>
      <c r="H92" s="27" t="s">
        <v>2</v>
      </c>
      <c r="I92" s="32"/>
      <c r="J92" s="28"/>
    </row>
    <row r="93" spans="1:10" ht="20.100000000000001" customHeight="1" thickBot="1" x14ac:dyDescent="0.3">
      <c r="A93" s="35"/>
      <c r="B93" s="4" t="s">
        <v>3</v>
      </c>
      <c r="C93" s="4" t="s">
        <v>4</v>
      </c>
      <c r="D93" s="4" t="s">
        <v>3</v>
      </c>
      <c r="E93" s="4" t="s">
        <v>4</v>
      </c>
      <c r="F93" s="4" t="s">
        <v>3</v>
      </c>
      <c r="G93" s="4" t="s">
        <v>4</v>
      </c>
      <c r="H93" s="4" t="s">
        <v>3</v>
      </c>
      <c r="I93" s="4" t="s">
        <v>4</v>
      </c>
      <c r="J93" s="4" t="s">
        <v>5</v>
      </c>
    </row>
    <row r="94" spans="1:10" ht="15.75" thickBot="1" x14ac:dyDescent="0.3">
      <c r="A94" s="15" t="s">
        <v>19</v>
      </c>
      <c r="B94" s="5">
        <v>500</v>
      </c>
      <c r="C94" s="5">
        <v>413</v>
      </c>
      <c r="D94" s="5">
        <v>500</v>
      </c>
      <c r="E94" s="5">
        <v>416</v>
      </c>
      <c r="F94" s="5">
        <v>500</v>
      </c>
      <c r="G94" s="5">
        <v>487</v>
      </c>
      <c r="H94" s="10">
        <f>B94*3</f>
        <v>1500</v>
      </c>
      <c r="I94" s="10">
        <f>C94+E94+G94</f>
        <v>1316</v>
      </c>
      <c r="J94" s="6">
        <f t="shared" ref="J94:J95" si="44">(I94-H94)/H94</f>
        <v>-0.12266666666666666</v>
      </c>
    </row>
    <row r="95" spans="1:10" ht="28.5" customHeight="1" thickBot="1" x14ac:dyDescent="0.3">
      <c r="A95" s="15" t="s">
        <v>20</v>
      </c>
      <c r="B95" s="5">
        <v>172</v>
      </c>
      <c r="C95" s="5">
        <v>190</v>
      </c>
      <c r="D95" s="5">
        <v>172</v>
      </c>
      <c r="E95" s="5">
        <v>135</v>
      </c>
      <c r="F95" s="5">
        <v>172</v>
      </c>
      <c r="G95" s="5">
        <v>151</v>
      </c>
      <c r="H95" s="10">
        <f>B95*3</f>
        <v>516</v>
      </c>
      <c r="I95" s="10">
        <f>C95+E95+G95</f>
        <v>476</v>
      </c>
      <c r="J95" s="6">
        <f t="shared" si="44"/>
        <v>-7.7519379844961239E-2</v>
      </c>
    </row>
    <row r="96" spans="1:10" ht="15.75" hidden="1" thickBot="1" x14ac:dyDescent="0.3">
      <c r="A96" s="15" t="s">
        <v>60</v>
      </c>
      <c r="B96" s="5"/>
      <c r="C96" s="5"/>
      <c r="D96" s="5"/>
      <c r="E96" s="5"/>
      <c r="F96" s="5"/>
      <c r="G96" s="5"/>
      <c r="H96" s="4"/>
      <c r="I96" s="4"/>
      <c r="J96" s="4"/>
    </row>
    <row r="97" spans="1:10" ht="15.75" hidden="1" thickBot="1" x14ac:dyDescent="0.3">
      <c r="A97" s="15" t="s">
        <v>61</v>
      </c>
      <c r="B97" s="5"/>
      <c r="C97" s="5"/>
      <c r="D97" s="5"/>
      <c r="E97" s="5"/>
      <c r="F97" s="5"/>
      <c r="G97" s="5"/>
      <c r="H97" s="4"/>
      <c r="I97" s="4"/>
      <c r="J97" s="4"/>
    </row>
    <row r="98" spans="1:10" ht="15.75" hidden="1" thickBot="1" x14ac:dyDescent="0.3">
      <c r="A98" s="15" t="s">
        <v>62</v>
      </c>
      <c r="B98" s="5"/>
      <c r="C98" s="5"/>
      <c r="D98" s="5"/>
      <c r="E98" s="5"/>
      <c r="F98" s="5"/>
      <c r="G98" s="5"/>
      <c r="H98" s="4"/>
      <c r="I98" s="4"/>
      <c r="J98" s="4"/>
    </row>
    <row r="99" spans="1:10" ht="15.75" hidden="1" thickBot="1" x14ac:dyDescent="0.3">
      <c r="A99" s="15" t="s">
        <v>63</v>
      </c>
      <c r="B99" s="5"/>
      <c r="C99" s="5"/>
      <c r="D99" s="5"/>
      <c r="E99" s="5"/>
      <c r="F99" s="5"/>
      <c r="G99" s="5"/>
      <c r="H99" s="4"/>
      <c r="I99" s="4"/>
      <c r="J99" s="4"/>
    </row>
    <row r="100" spans="1:10" ht="15.75" hidden="1" thickBot="1" x14ac:dyDescent="0.3">
      <c r="A100" s="15" t="s">
        <v>64</v>
      </c>
      <c r="B100" s="5"/>
      <c r="C100" s="5"/>
      <c r="D100" s="5"/>
      <c r="E100" s="5"/>
      <c r="F100" s="5"/>
      <c r="G100" s="5"/>
      <c r="H100" s="4"/>
      <c r="I100" s="4"/>
      <c r="J100" s="4"/>
    </row>
    <row r="101" spans="1:10" ht="19.5" hidden="1" customHeight="1" thickBot="1" x14ac:dyDescent="0.3">
      <c r="A101" s="15" t="s">
        <v>65</v>
      </c>
      <c r="B101" s="5"/>
      <c r="C101" s="5"/>
      <c r="D101" s="5"/>
      <c r="E101" s="5"/>
      <c r="F101" s="5"/>
      <c r="G101" s="5"/>
      <c r="H101" s="4"/>
      <c r="I101" s="4"/>
      <c r="J101" s="4"/>
    </row>
    <row r="102" spans="1:10" ht="19.5" hidden="1" customHeight="1" thickBot="1" x14ac:dyDescent="0.3">
      <c r="A102" s="15" t="s">
        <v>66</v>
      </c>
      <c r="B102" s="5"/>
      <c r="C102" s="5"/>
      <c r="D102" s="5"/>
      <c r="E102" s="5"/>
      <c r="F102" s="5"/>
      <c r="G102" s="5"/>
      <c r="H102" s="4"/>
      <c r="I102" s="4"/>
      <c r="J102" s="4"/>
    </row>
    <row r="103" spans="1:10" ht="20.100000000000001" customHeight="1" x14ac:dyDescent="0.25">
      <c r="A103" s="16"/>
    </row>
    <row r="104" spans="1:10" ht="0.75" customHeight="1" thickBot="1" x14ac:dyDescent="0.3">
      <c r="A104" s="33" t="s">
        <v>67</v>
      </c>
      <c r="B104" s="33"/>
      <c r="C104" s="33"/>
      <c r="D104" s="33"/>
      <c r="E104" s="33"/>
      <c r="F104" s="33"/>
      <c r="G104" s="33"/>
      <c r="H104" s="33"/>
      <c r="I104" s="33"/>
      <c r="J104" s="33"/>
    </row>
    <row r="105" spans="1:10" ht="18.75" customHeight="1" thickBot="1" x14ac:dyDescent="0.3">
      <c r="A105" s="29" t="s">
        <v>108</v>
      </c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ht="19.5" customHeight="1" thickBot="1" x14ac:dyDescent="0.3">
      <c r="A106" s="30"/>
      <c r="B106" s="27" t="s">
        <v>1</v>
      </c>
      <c r="C106" s="28"/>
      <c r="D106" s="27" t="s">
        <v>107</v>
      </c>
      <c r="E106" s="28"/>
      <c r="F106" s="27" t="s">
        <v>109</v>
      </c>
      <c r="G106" s="28"/>
      <c r="H106" s="27" t="s">
        <v>2</v>
      </c>
      <c r="I106" s="32"/>
      <c r="J106" s="28"/>
    </row>
    <row r="107" spans="1:10" ht="19.5" customHeight="1" thickBot="1" x14ac:dyDescent="0.3">
      <c r="A107" s="31"/>
      <c r="B107" s="4" t="s">
        <v>3</v>
      </c>
      <c r="C107" s="4" t="s">
        <v>4</v>
      </c>
      <c r="D107" s="4" t="s">
        <v>3</v>
      </c>
      <c r="E107" s="4" t="s">
        <v>4</v>
      </c>
      <c r="F107" s="4" t="s">
        <v>3</v>
      </c>
      <c r="G107" s="4" t="s">
        <v>4</v>
      </c>
      <c r="H107" s="4" t="s">
        <v>3</v>
      </c>
      <c r="I107" s="4" t="s">
        <v>4</v>
      </c>
      <c r="J107" s="4" t="s">
        <v>5</v>
      </c>
    </row>
    <row r="108" spans="1:10" ht="19.5" customHeight="1" thickBot="1" x14ac:dyDescent="0.3">
      <c r="A108" s="24" t="s">
        <v>10</v>
      </c>
      <c r="B108" s="26">
        <v>0</v>
      </c>
      <c r="C108" s="26">
        <v>356</v>
      </c>
      <c r="D108" s="26">
        <v>0</v>
      </c>
      <c r="E108" s="26">
        <v>414</v>
      </c>
      <c r="F108" s="26">
        <v>0</v>
      </c>
      <c r="G108" s="26">
        <v>504</v>
      </c>
      <c r="H108" s="10">
        <v>0</v>
      </c>
      <c r="I108" s="10">
        <f>C108+E108+G108</f>
        <v>1274</v>
      </c>
      <c r="J108" s="10">
        <v>0</v>
      </c>
    </row>
    <row r="109" spans="1:10" ht="19.5" customHeight="1" thickBot="1" x14ac:dyDescent="0.3">
      <c r="A109" s="24" t="s">
        <v>11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10">
        <v>0</v>
      </c>
      <c r="I109" s="10">
        <v>0</v>
      </c>
      <c r="J109" s="10">
        <v>0</v>
      </c>
    </row>
    <row r="110" spans="1:10" ht="19.5" customHeight="1" x14ac:dyDescent="0.25">
      <c r="A110" s="25"/>
      <c r="B110"/>
      <c r="C110"/>
      <c r="D110"/>
      <c r="E110"/>
      <c r="F110"/>
      <c r="G110"/>
      <c r="H110"/>
      <c r="I110"/>
      <c r="J110"/>
    </row>
    <row r="111" spans="1:10" ht="19.5" customHeight="1" x14ac:dyDescent="0.25">
      <c r="A111" s="16"/>
    </row>
    <row r="112" spans="1:10" ht="20.100000000000001" customHeight="1" thickBot="1" x14ac:dyDescent="0.3">
      <c r="A112" s="39" t="s">
        <v>72</v>
      </c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9.5" customHeight="1" thickBot="1" x14ac:dyDescent="0.3">
      <c r="A113" s="34"/>
      <c r="B113" s="27" t="s">
        <v>1</v>
      </c>
      <c r="C113" s="28"/>
      <c r="D113" s="27" t="s">
        <v>107</v>
      </c>
      <c r="E113" s="28"/>
      <c r="F113" s="27" t="s">
        <v>109</v>
      </c>
      <c r="G113" s="28"/>
      <c r="H113" s="27" t="s">
        <v>2</v>
      </c>
      <c r="I113" s="32"/>
      <c r="J113" s="28"/>
    </row>
    <row r="114" spans="1:10" ht="19.5" customHeight="1" thickBot="1" x14ac:dyDescent="0.3">
      <c r="A114" s="35"/>
      <c r="B114" s="4" t="s">
        <v>3</v>
      </c>
      <c r="C114" s="4" t="s">
        <v>4</v>
      </c>
      <c r="D114" s="4" t="s">
        <v>3</v>
      </c>
      <c r="E114" s="4" t="s">
        <v>4</v>
      </c>
      <c r="F114" s="4" t="s">
        <v>3</v>
      </c>
      <c r="G114" s="4" t="s">
        <v>4</v>
      </c>
      <c r="H114" s="4" t="s">
        <v>3</v>
      </c>
      <c r="I114" s="4" t="s">
        <v>4</v>
      </c>
      <c r="J114" s="4" t="s">
        <v>5</v>
      </c>
    </row>
    <row r="115" spans="1:10" ht="19.5" customHeight="1" thickBot="1" x14ac:dyDescent="0.3">
      <c r="A115" s="21" t="s">
        <v>73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4">
        <v>0</v>
      </c>
      <c r="I115" s="10">
        <f>C115</f>
        <v>0</v>
      </c>
      <c r="J115" s="4">
        <v>0</v>
      </c>
    </row>
    <row r="116" spans="1:10" ht="19.5" customHeight="1" thickBot="1" x14ac:dyDescent="0.3">
      <c r="A116" s="21" t="s">
        <v>74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4">
        <v>0</v>
      </c>
      <c r="I116" s="10">
        <f t="shared" ref="I116:I149" si="45">C116</f>
        <v>0</v>
      </c>
      <c r="J116" s="4">
        <v>0</v>
      </c>
    </row>
    <row r="117" spans="1:10" ht="19.5" customHeight="1" thickBot="1" x14ac:dyDescent="0.3">
      <c r="A117" s="21" t="s">
        <v>75</v>
      </c>
      <c r="B117" s="5">
        <v>0</v>
      </c>
      <c r="C117" s="5">
        <v>1</v>
      </c>
      <c r="D117" s="5">
        <v>0</v>
      </c>
      <c r="E117" s="5">
        <v>0</v>
      </c>
      <c r="F117" s="5">
        <v>0</v>
      </c>
      <c r="G117" s="5">
        <v>0</v>
      </c>
      <c r="H117" s="4">
        <v>0</v>
      </c>
      <c r="I117" s="10">
        <f t="shared" si="45"/>
        <v>1</v>
      </c>
      <c r="J117" s="4">
        <v>0</v>
      </c>
    </row>
    <row r="118" spans="1:10" ht="19.5" customHeight="1" thickBot="1" x14ac:dyDescent="0.3">
      <c r="A118" s="21" t="s">
        <v>76</v>
      </c>
      <c r="B118" s="2">
        <v>0</v>
      </c>
      <c r="C118" s="2">
        <v>0</v>
      </c>
      <c r="D118" s="5">
        <v>0</v>
      </c>
      <c r="E118" s="5">
        <v>0</v>
      </c>
      <c r="F118" s="5">
        <v>0</v>
      </c>
      <c r="G118" s="5">
        <v>0</v>
      </c>
      <c r="H118" s="4">
        <v>0</v>
      </c>
      <c r="I118" s="10">
        <f t="shared" si="45"/>
        <v>0</v>
      </c>
      <c r="J118" s="4">
        <v>0</v>
      </c>
    </row>
    <row r="119" spans="1:10" ht="19.5" customHeight="1" thickBot="1" x14ac:dyDescent="0.3">
      <c r="A119" s="21" t="s">
        <v>77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4">
        <v>0</v>
      </c>
      <c r="I119" s="10">
        <f t="shared" si="45"/>
        <v>0</v>
      </c>
      <c r="J119" s="4">
        <v>0</v>
      </c>
    </row>
    <row r="120" spans="1:10" ht="19.5" customHeight="1" thickBot="1" x14ac:dyDescent="0.3">
      <c r="A120" s="21" t="s">
        <v>78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4">
        <v>0</v>
      </c>
      <c r="I120" s="10">
        <f t="shared" si="45"/>
        <v>0</v>
      </c>
      <c r="J120" s="4">
        <v>0</v>
      </c>
    </row>
    <row r="121" spans="1:10" ht="19.5" customHeight="1" thickBot="1" x14ac:dyDescent="0.3">
      <c r="A121" s="21" t="s">
        <v>79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4">
        <v>0</v>
      </c>
      <c r="I121" s="10">
        <f t="shared" si="45"/>
        <v>0</v>
      </c>
      <c r="J121" s="4">
        <v>0</v>
      </c>
    </row>
    <row r="122" spans="1:10" ht="19.5" customHeight="1" thickBot="1" x14ac:dyDescent="0.3">
      <c r="A122" s="21" t="s">
        <v>80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4">
        <v>0</v>
      </c>
      <c r="I122" s="10">
        <f t="shared" si="45"/>
        <v>0</v>
      </c>
      <c r="J122" s="4">
        <v>0</v>
      </c>
    </row>
    <row r="123" spans="1:10" ht="19.5" customHeight="1" thickBot="1" x14ac:dyDescent="0.3">
      <c r="A123" s="21" t="s">
        <v>81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4">
        <v>0</v>
      </c>
      <c r="I123" s="10">
        <f t="shared" si="45"/>
        <v>0</v>
      </c>
      <c r="J123" s="4">
        <v>0</v>
      </c>
    </row>
    <row r="124" spans="1:10" ht="15" customHeight="1" thickBot="1" x14ac:dyDescent="0.3">
      <c r="A124" s="22" t="s">
        <v>82</v>
      </c>
      <c r="B124" s="4">
        <v>0</v>
      </c>
      <c r="C124" s="4">
        <v>1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10">
        <f t="shared" si="45"/>
        <v>1</v>
      </c>
      <c r="J124" s="4">
        <v>0</v>
      </c>
    </row>
    <row r="125" spans="1:10" ht="15.75" thickBot="1" x14ac:dyDescent="0.3">
      <c r="A125" s="21" t="s">
        <v>83</v>
      </c>
      <c r="B125" s="5">
        <v>0</v>
      </c>
      <c r="C125" s="5">
        <v>1</v>
      </c>
      <c r="D125" s="5">
        <v>0</v>
      </c>
      <c r="E125" s="5">
        <v>0</v>
      </c>
      <c r="F125" s="5">
        <v>0</v>
      </c>
      <c r="G125" s="5">
        <v>0</v>
      </c>
      <c r="H125" s="4">
        <v>0</v>
      </c>
      <c r="I125" s="10">
        <f t="shared" si="45"/>
        <v>1</v>
      </c>
      <c r="J125" s="4">
        <v>0</v>
      </c>
    </row>
    <row r="126" spans="1:10" ht="15.75" thickBot="1" x14ac:dyDescent="0.3">
      <c r="A126" s="21" t="s">
        <v>84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4">
        <v>0</v>
      </c>
      <c r="I126" s="10">
        <f t="shared" si="45"/>
        <v>0</v>
      </c>
      <c r="J126" s="4">
        <v>0</v>
      </c>
    </row>
    <row r="127" spans="1:10" ht="15.75" thickBot="1" x14ac:dyDescent="0.3">
      <c r="A127" s="21" t="s">
        <v>85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4">
        <v>0</v>
      </c>
      <c r="I127" s="10">
        <f t="shared" si="45"/>
        <v>0</v>
      </c>
      <c r="J127" s="4">
        <v>0</v>
      </c>
    </row>
    <row r="128" spans="1:10" ht="25.5" thickBot="1" x14ac:dyDescent="0.3">
      <c r="A128" s="21" t="s">
        <v>86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4">
        <v>0</v>
      </c>
      <c r="I128" s="10">
        <f t="shared" si="45"/>
        <v>0</v>
      </c>
      <c r="J128" s="4">
        <v>0</v>
      </c>
    </row>
    <row r="129" spans="1:11" ht="25.5" thickBot="1" x14ac:dyDescent="0.3">
      <c r="A129" s="21" t="s">
        <v>87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4">
        <v>0</v>
      </c>
      <c r="I129" s="10">
        <f t="shared" si="45"/>
        <v>0</v>
      </c>
      <c r="J129" s="4">
        <v>0</v>
      </c>
    </row>
    <row r="130" spans="1:11" ht="15.75" thickBot="1" x14ac:dyDescent="0.3">
      <c r="A130" s="21" t="s">
        <v>88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4">
        <v>0</v>
      </c>
      <c r="I130" s="10">
        <f t="shared" si="45"/>
        <v>0</v>
      </c>
      <c r="J130" s="4">
        <v>0</v>
      </c>
    </row>
    <row r="131" spans="1:11" ht="15.75" thickBot="1" x14ac:dyDescent="0.3">
      <c r="A131" s="22" t="s">
        <v>89</v>
      </c>
      <c r="B131" s="4">
        <v>0</v>
      </c>
      <c r="C131" s="4">
        <v>1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10">
        <f t="shared" si="45"/>
        <v>1</v>
      </c>
      <c r="J131" s="4">
        <v>0</v>
      </c>
    </row>
    <row r="132" spans="1:11" ht="15.75" thickBot="1" x14ac:dyDescent="0.3">
      <c r="A132" s="21" t="s">
        <v>90</v>
      </c>
      <c r="B132" s="5">
        <v>0</v>
      </c>
      <c r="C132" s="5">
        <v>1</v>
      </c>
      <c r="D132" s="5">
        <v>0</v>
      </c>
      <c r="E132" s="5">
        <v>0</v>
      </c>
      <c r="F132" s="5">
        <v>0</v>
      </c>
      <c r="G132" s="5">
        <v>0</v>
      </c>
      <c r="H132" s="4">
        <v>0</v>
      </c>
      <c r="I132" s="10">
        <f t="shared" si="45"/>
        <v>1</v>
      </c>
      <c r="J132" s="4">
        <v>0</v>
      </c>
    </row>
    <row r="133" spans="1:11" ht="25.5" thickBot="1" x14ac:dyDescent="0.3">
      <c r="A133" s="21" t="s">
        <v>91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4">
        <v>0</v>
      </c>
      <c r="I133" s="10">
        <f t="shared" si="45"/>
        <v>0</v>
      </c>
      <c r="J133" s="4">
        <v>0</v>
      </c>
    </row>
    <row r="134" spans="1:11" ht="25.5" thickBot="1" x14ac:dyDescent="0.3">
      <c r="A134" s="21" t="s">
        <v>92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4">
        <v>0</v>
      </c>
      <c r="I134" s="10">
        <f t="shared" si="45"/>
        <v>0</v>
      </c>
      <c r="J134" s="4">
        <v>0</v>
      </c>
    </row>
    <row r="135" spans="1:11" ht="25.5" thickBot="1" x14ac:dyDescent="0.3">
      <c r="A135" s="21" t="s">
        <v>93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4">
        <v>0</v>
      </c>
      <c r="I135" s="10">
        <f t="shared" si="45"/>
        <v>0</v>
      </c>
      <c r="J135" s="4">
        <v>0</v>
      </c>
    </row>
    <row r="136" spans="1:11" ht="15.75" thickBot="1" x14ac:dyDescent="0.3">
      <c r="A136" s="22" t="s">
        <v>94</v>
      </c>
      <c r="B136" s="4">
        <v>0</v>
      </c>
      <c r="C136" s="4">
        <v>1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10">
        <f t="shared" si="45"/>
        <v>1</v>
      </c>
      <c r="J136" s="4">
        <v>0</v>
      </c>
    </row>
    <row r="137" spans="1:11" ht="15.75" thickBot="1" x14ac:dyDescent="0.3">
      <c r="A137" s="21" t="s">
        <v>95</v>
      </c>
      <c r="B137" s="5">
        <v>0</v>
      </c>
      <c r="C137" s="5">
        <v>13</v>
      </c>
      <c r="D137" s="5">
        <v>0</v>
      </c>
      <c r="E137" s="5">
        <v>13</v>
      </c>
      <c r="F137" s="5">
        <v>0</v>
      </c>
      <c r="G137" s="5">
        <v>13</v>
      </c>
      <c r="H137" s="4">
        <v>0</v>
      </c>
      <c r="I137" s="10">
        <f t="shared" si="45"/>
        <v>13</v>
      </c>
      <c r="J137" s="4">
        <v>0</v>
      </c>
    </row>
    <row r="138" spans="1:11" ht="15.75" thickBot="1" x14ac:dyDescent="0.3">
      <c r="A138" s="21" t="s">
        <v>96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4">
        <v>0</v>
      </c>
      <c r="I138" s="10">
        <f t="shared" si="45"/>
        <v>0</v>
      </c>
      <c r="J138" s="4">
        <v>0</v>
      </c>
    </row>
    <row r="139" spans="1:11" ht="15.75" thickBot="1" x14ac:dyDescent="0.3">
      <c r="A139" s="21" t="s">
        <v>97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4">
        <v>0</v>
      </c>
      <c r="I139" s="10">
        <f t="shared" si="45"/>
        <v>0</v>
      </c>
      <c r="J139" s="4">
        <v>0</v>
      </c>
    </row>
    <row r="140" spans="1:11" ht="15.75" thickBot="1" x14ac:dyDescent="0.3">
      <c r="A140" s="22" t="s">
        <v>98</v>
      </c>
      <c r="B140" s="4">
        <v>0</v>
      </c>
      <c r="C140" s="4">
        <v>13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10">
        <f t="shared" si="45"/>
        <v>13</v>
      </c>
      <c r="J140" s="4">
        <v>0</v>
      </c>
    </row>
    <row r="141" spans="1:11" ht="15.75" thickBot="1" x14ac:dyDescent="0.3">
      <c r="A141" s="21" t="s">
        <v>99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4">
        <v>0</v>
      </c>
      <c r="I141" s="10">
        <f t="shared" si="45"/>
        <v>0</v>
      </c>
      <c r="J141" s="4">
        <v>0</v>
      </c>
    </row>
    <row r="142" spans="1:11" ht="15.75" thickBot="1" x14ac:dyDescent="0.3">
      <c r="A142" s="21" t="s">
        <v>100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4">
        <v>0</v>
      </c>
      <c r="I142" s="10">
        <f t="shared" si="45"/>
        <v>0</v>
      </c>
      <c r="J142" s="4">
        <v>0</v>
      </c>
      <c r="K142" s="23"/>
    </row>
    <row r="143" spans="1:11" ht="15.75" thickBot="1" x14ac:dyDescent="0.3">
      <c r="A143" s="21" t="s">
        <v>101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4">
        <v>0</v>
      </c>
      <c r="I143" s="10">
        <f t="shared" si="45"/>
        <v>0</v>
      </c>
      <c r="J143" s="4">
        <v>0</v>
      </c>
    </row>
    <row r="144" spans="1:11" ht="15.75" thickBot="1" x14ac:dyDescent="0.3">
      <c r="A144" s="21" t="s">
        <v>102</v>
      </c>
      <c r="B144" s="5">
        <v>0</v>
      </c>
      <c r="C144" s="5">
        <v>6</v>
      </c>
      <c r="D144" s="5">
        <v>0</v>
      </c>
      <c r="E144" s="5">
        <v>6</v>
      </c>
      <c r="F144" s="5">
        <v>0</v>
      </c>
      <c r="G144" s="5">
        <v>6</v>
      </c>
      <c r="H144" s="4">
        <v>0</v>
      </c>
      <c r="I144" s="10">
        <f t="shared" si="45"/>
        <v>6</v>
      </c>
      <c r="J144" s="4">
        <v>0</v>
      </c>
    </row>
    <row r="145" spans="1:10" ht="15.75" thickBot="1" x14ac:dyDescent="0.3">
      <c r="A145" s="21" t="s">
        <v>103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4">
        <v>0</v>
      </c>
      <c r="I145" s="10">
        <f t="shared" si="45"/>
        <v>0</v>
      </c>
      <c r="J145" s="4">
        <v>0</v>
      </c>
    </row>
    <row r="146" spans="1:10" ht="15.75" thickBot="1" x14ac:dyDescent="0.3">
      <c r="A146" s="21" t="s">
        <v>104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4">
        <v>0</v>
      </c>
      <c r="I146" s="10">
        <f t="shared" si="45"/>
        <v>0</v>
      </c>
      <c r="J146" s="4">
        <v>0</v>
      </c>
    </row>
    <row r="147" spans="1:10" ht="15.75" thickBot="1" x14ac:dyDescent="0.3">
      <c r="A147" s="21" t="s">
        <v>105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4">
        <v>0</v>
      </c>
      <c r="I147" s="10">
        <f t="shared" si="45"/>
        <v>0</v>
      </c>
      <c r="J147" s="4">
        <v>0</v>
      </c>
    </row>
    <row r="148" spans="1:10" ht="15.75" thickBot="1" x14ac:dyDescent="0.3">
      <c r="A148" s="22" t="s">
        <v>106</v>
      </c>
      <c r="B148" s="4">
        <v>0</v>
      </c>
      <c r="C148" s="4">
        <v>6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10">
        <f t="shared" si="45"/>
        <v>6</v>
      </c>
      <c r="J148" s="4">
        <v>0</v>
      </c>
    </row>
    <row r="149" spans="1:10" ht="15.75" thickBot="1" x14ac:dyDescent="0.3">
      <c r="A149" s="15" t="s">
        <v>2</v>
      </c>
      <c r="B149" s="5">
        <v>0</v>
      </c>
      <c r="C149" s="5">
        <v>22</v>
      </c>
      <c r="D149" s="5">
        <v>0</v>
      </c>
      <c r="E149" s="5">
        <v>0</v>
      </c>
      <c r="F149" s="5">
        <v>0</v>
      </c>
      <c r="G149" s="5">
        <v>0</v>
      </c>
      <c r="H149" s="4">
        <v>0</v>
      </c>
      <c r="I149" s="10">
        <f t="shared" si="45"/>
        <v>22</v>
      </c>
      <c r="J149" s="4">
        <v>0</v>
      </c>
    </row>
    <row r="150" spans="1:10" x14ac:dyDescent="0.25">
      <c r="A150" s="16"/>
    </row>
    <row r="152" spans="1:10" x14ac:dyDescent="0.25">
      <c r="A152" s="18" t="s">
        <v>18</v>
      </c>
    </row>
  </sheetData>
  <mergeCells count="57">
    <mergeCell ref="A113:A114"/>
    <mergeCell ref="B113:C113"/>
    <mergeCell ref="H92:J92"/>
    <mergeCell ref="A104:J104"/>
    <mergeCell ref="F8:G8"/>
    <mergeCell ref="F20:G20"/>
    <mergeCell ref="F31:G31"/>
    <mergeCell ref="F37:G37"/>
    <mergeCell ref="F43:G43"/>
    <mergeCell ref="F50:G50"/>
    <mergeCell ref="F92:G92"/>
    <mergeCell ref="F106:G106"/>
    <mergeCell ref="F113:G113"/>
    <mergeCell ref="A36:J36"/>
    <mergeCell ref="A91:J91"/>
    <mergeCell ref="A92:A93"/>
    <mergeCell ref="B92:C92"/>
    <mergeCell ref="H50:J50"/>
    <mergeCell ref="H43:J43"/>
    <mergeCell ref="A49:J49"/>
    <mergeCell ref="A50:A51"/>
    <mergeCell ref="B50:C50"/>
    <mergeCell ref="A43:A44"/>
    <mergeCell ref="B43:C43"/>
    <mergeCell ref="A4:J4"/>
    <mergeCell ref="A5:J5"/>
    <mergeCell ref="A6:C6"/>
    <mergeCell ref="A8:A9"/>
    <mergeCell ref="B8:C8"/>
    <mergeCell ref="H8:J8"/>
    <mergeCell ref="A30:J30"/>
    <mergeCell ref="A31:A32"/>
    <mergeCell ref="B31:C31"/>
    <mergeCell ref="D8:E8"/>
    <mergeCell ref="D20:E20"/>
    <mergeCell ref="D31:E31"/>
    <mergeCell ref="H20:J20"/>
    <mergeCell ref="A19:J19"/>
    <mergeCell ref="A20:A21"/>
    <mergeCell ref="B20:C20"/>
    <mergeCell ref="H31:J31"/>
    <mergeCell ref="D37:E37"/>
    <mergeCell ref="D43:E43"/>
    <mergeCell ref="D50:E50"/>
    <mergeCell ref="D92:E92"/>
    <mergeCell ref="D113:E113"/>
    <mergeCell ref="A105:J105"/>
    <mergeCell ref="A106:A107"/>
    <mergeCell ref="B106:C106"/>
    <mergeCell ref="D106:E106"/>
    <mergeCell ref="H106:J106"/>
    <mergeCell ref="A37:A38"/>
    <mergeCell ref="B37:C37"/>
    <mergeCell ref="H37:J37"/>
    <mergeCell ref="A42:J42"/>
    <mergeCell ref="H113:J113"/>
    <mergeCell ref="A112:J112"/>
  </mergeCells>
  <pageMargins left="0.39370078740157483" right="0.39370078740157483" top="0.19685039370078741" bottom="0.11811023622047245" header="0" footer="0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Miriam Junko Kimoto Watanabe</cp:lastModifiedBy>
  <cp:lastPrinted>2025-12-09T17:38:12Z</cp:lastPrinted>
  <dcterms:created xsi:type="dcterms:W3CDTF">2020-12-14T19:05:34Z</dcterms:created>
  <dcterms:modified xsi:type="dcterms:W3CDTF">2026-04-10T20:47:08Z</dcterms:modified>
</cp:coreProperties>
</file>