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1. Atividades e Resultados - Planilha de Produção\"/>
    </mc:Choice>
  </mc:AlternateContent>
  <xr:revisionPtr revIDLastSave="0" documentId="13_ncr:1_{14A65C5D-ED9A-4046-8011-75A5E602F4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8" i="7" l="1"/>
  <c r="K95" i="7"/>
  <c r="K94" i="7"/>
  <c r="J95" i="7"/>
  <c r="J94" i="7"/>
  <c r="K80" i="7"/>
  <c r="K81" i="7"/>
  <c r="K82" i="7"/>
  <c r="K83" i="7"/>
  <c r="K84" i="7"/>
  <c r="K79" i="7"/>
  <c r="J80" i="7"/>
  <c r="J81" i="7"/>
  <c r="J82" i="7"/>
  <c r="J83" i="7"/>
  <c r="J84" i="7"/>
  <c r="J79" i="7"/>
  <c r="K75" i="7"/>
  <c r="J75" i="7"/>
  <c r="K60" i="7"/>
  <c r="K61" i="7"/>
  <c r="K62" i="7"/>
  <c r="K59" i="7"/>
  <c r="J60" i="7"/>
  <c r="J61" i="7"/>
  <c r="J62" i="7"/>
  <c r="J59" i="7"/>
  <c r="K56" i="7"/>
  <c r="K55" i="7"/>
  <c r="J58" i="7"/>
  <c r="J56" i="7"/>
  <c r="J55" i="7"/>
  <c r="K39" i="7"/>
  <c r="J39" i="7"/>
  <c r="K33" i="7"/>
  <c r="J33" i="7"/>
  <c r="K25" i="7"/>
  <c r="K23" i="7"/>
  <c r="K22" i="7"/>
  <c r="J23" i="7"/>
  <c r="J22" i="7"/>
  <c r="L16" i="7"/>
  <c r="L15" i="7"/>
  <c r="K17" i="7"/>
  <c r="J17" i="7"/>
  <c r="K13" i="7"/>
  <c r="K15" i="7"/>
  <c r="J15" i="7"/>
  <c r="J12" i="7"/>
  <c r="K11" i="7"/>
  <c r="K12" i="7"/>
  <c r="K10" i="7"/>
  <c r="J11" i="7"/>
  <c r="J10" i="7"/>
  <c r="H89" i="7"/>
  <c r="I87" i="7"/>
  <c r="H87" i="7"/>
  <c r="I76" i="7"/>
  <c r="H76" i="7"/>
  <c r="I63" i="7"/>
  <c r="H63" i="7"/>
  <c r="I58" i="7"/>
  <c r="H58" i="7"/>
  <c r="I40" i="7"/>
  <c r="H40" i="7"/>
  <c r="I34" i="7"/>
  <c r="H34" i="7"/>
  <c r="H28" i="7"/>
  <c r="I27" i="7"/>
  <c r="H27" i="7"/>
  <c r="I24" i="7"/>
  <c r="H24" i="7"/>
  <c r="I17" i="7"/>
  <c r="I16" i="7"/>
  <c r="H16" i="7"/>
  <c r="I13" i="7"/>
  <c r="H13" i="7"/>
  <c r="K57" i="7"/>
  <c r="J57" i="7"/>
  <c r="K27" i="7"/>
  <c r="G27" i="7"/>
  <c r="E27" i="7"/>
  <c r="C27" i="7"/>
  <c r="G87" i="7"/>
  <c r="F87" i="7"/>
  <c r="F89" i="7" s="1"/>
  <c r="G76" i="7"/>
  <c r="F76" i="7"/>
  <c r="G63" i="7"/>
  <c r="F63" i="7"/>
  <c r="G58" i="7"/>
  <c r="F58" i="7"/>
  <c r="G40" i="7"/>
  <c r="F40" i="7"/>
  <c r="G34" i="7"/>
  <c r="F34" i="7"/>
  <c r="F28" i="7"/>
  <c r="F27" i="7"/>
  <c r="G24" i="7"/>
  <c r="F24" i="7"/>
  <c r="G17" i="7"/>
  <c r="G16" i="7"/>
  <c r="F16" i="7"/>
  <c r="F17" i="7" s="1"/>
  <c r="G13" i="7"/>
  <c r="F13" i="7"/>
  <c r="E24" i="7"/>
  <c r="C24" i="7"/>
  <c r="E87" i="7"/>
  <c r="D87" i="7"/>
  <c r="E76" i="7"/>
  <c r="D76" i="7"/>
  <c r="E63" i="7"/>
  <c r="D63" i="7"/>
  <c r="E58" i="7"/>
  <c r="D58" i="7"/>
  <c r="E40" i="7"/>
  <c r="D40" i="7"/>
  <c r="E34" i="7"/>
  <c r="D34" i="7"/>
  <c r="D27" i="7"/>
  <c r="D24" i="7"/>
  <c r="E17" i="7"/>
  <c r="E16" i="7"/>
  <c r="D16" i="7"/>
  <c r="E13" i="7"/>
  <c r="D13" i="7"/>
  <c r="K58" i="7" l="1"/>
  <c r="I28" i="7"/>
  <c r="H17" i="7"/>
  <c r="I89" i="7"/>
  <c r="G28" i="7"/>
  <c r="E28" i="7"/>
  <c r="D28" i="7"/>
  <c r="G89" i="7"/>
  <c r="K24" i="7"/>
  <c r="K28" i="7" s="1"/>
  <c r="D17" i="7"/>
  <c r="D89" i="7"/>
  <c r="E89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15" i="7"/>
  <c r="L61" i="7"/>
  <c r="K87" i="7"/>
  <c r="K63" i="7"/>
  <c r="L10" i="7"/>
  <c r="J24" i="7"/>
  <c r="J27" i="7"/>
  <c r="C28" i="7"/>
  <c r="B27" i="7"/>
  <c r="B24" i="7"/>
  <c r="B28" i="7" s="1"/>
  <c r="C16" i="7"/>
  <c r="J16" i="7"/>
  <c r="K16" i="7"/>
  <c r="C13" i="7"/>
  <c r="B16" i="7"/>
  <c r="B13" i="7"/>
  <c r="B17" i="7" s="1"/>
  <c r="C87" i="7"/>
  <c r="C63" i="7"/>
  <c r="L84" i="7"/>
  <c r="L24" i="7" l="1"/>
  <c r="J13" i="7"/>
  <c r="L13" i="7" s="1"/>
  <c r="L82" i="7"/>
  <c r="J63" i="7"/>
  <c r="L55" i="7"/>
  <c r="L11" i="7"/>
  <c r="L83" i="7"/>
  <c r="J87" i="7"/>
  <c r="L12" i="7"/>
  <c r="K76" i="7"/>
  <c r="J76" i="7"/>
  <c r="K40" i="7"/>
  <c r="J40" i="7"/>
  <c r="J34" i="7"/>
  <c r="L23" i="7"/>
  <c r="L95" i="7"/>
  <c r="L57" i="7"/>
  <c r="L64" i="7"/>
  <c r="L65" i="7"/>
  <c r="L66" i="7"/>
  <c r="L67" i="7"/>
  <c r="L68" i="7"/>
  <c r="L69" i="7"/>
  <c r="L70" i="7"/>
  <c r="L71" i="7"/>
  <c r="L72" i="7"/>
  <c r="L73" i="7"/>
  <c r="L74" i="7"/>
  <c r="L77" i="7"/>
  <c r="L78" i="7"/>
  <c r="L80" i="7"/>
  <c r="L81" i="7"/>
  <c r="L85" i="7"/>
  <c r="L86" i="7"/>
  <c r="L60" i="7"/>
  <c r="L56" i="7"/>
  <c r="B87" i="7"/>
  <c r="C76" i="7"/>
  <c r="B76" i="7"/>
  <c r="B63" i="7"/>
  <c r="C58" i="7"/>
  <c r="B58" i="7"/>
  <c r="C40" i="7"/>
  <c r="B40" i="7"/>
  <c r="C34" i="7"/>
  <c r="B34" i="7"/>
  <c r="C17" i="7"/>
  <c r="K89" i="7" l="1"/>
  <c r="J89" i="7"/>
  <c r="C89" i="7"/>
  <c r="L58" i="7"/>
  <c r="L76" i="7"/>
  <c r="L79" i="7"/>
  <c r="L62" i="7"/>
  <c r="L33" i="7"/>
  <c r="L75" i="7"/>
  <c r="J28" i="7"/>
  <c r="L28" i="7" s="1"/>
  <c r="L22" i="7"/>
  <c r="K34" i="7"/>
  <c r="L34" i="7" s="1"/>
  <c r="L40" i="7"/>
  <c r="L39" i="7"/>
  <c r="L17" i="7"/>
  <c r="L63" i="7"/>
  <c r="L59" i="7"/>
  <c r="L94" i="7"/>
  <c r="B89" i="7"/>
  <c r="L87" i="7" l="1"/>
  <c r="L89" i="7"/>
</calcChain>
</file>

<file path=xl/sharedStrings.xml><?xml version="1.0" encoding="utf-8"?>
<sst xmlns="http://schemas.openxmlformats.org/spreadsheetml/2006/main" count="262" uniqueCount="111">
  <si>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</si>
  <si>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</si>
  <si>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</si>
  <si>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</si>
  <si>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</si>
  <si>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</si>
  <si>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</si>
  <si>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</si>
  <si>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</si>
  <si>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</si>
  <si>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</si>
  <si>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</si>
  <si>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</si>
  <si>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</si>
  <si>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</si>
  <si>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</si>
  <si>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Métodos Diagnósticos em Especialidades</t>
  </si>
  <si>
    <t> 189 - Tratamentos Clínicos </t>
  </si>
  <si>
    <t>Fonte: http://www.gestao.saude.sp.gov.br</t>
  </si>
  <si>
    <t>Tratamento em Oncologia - Quimioterapia (QT)</t>
  </si>
  <si>
    <t>Tratamento em Oncologia - Hormonioterapia (HT)</t>
  </si>
  <si>
    <t>Mamografia</t>
  </si>
  <si>
    <t>Densitometria</t>
  </si>
  <si>
    <t>Radiologia</t>
  </si>
  <si>
    <t>Ultra-Sonografia</t>
  </si>
  <si>
    <t>Ecocardiografia</t>
  </si>
  <si>
    <t>Ultrassonografia com Doppler</t>
  </si>
  <si>
    <t>Ultrassonografia Obstétrica</t>
  </si>
  <si>
    <t>Outras Ultrassonografias</t>
  </si>
  <si>
    <t>Diagnóstico em Oftalmologia</t>
  </si>
  <si>
    <t>Diagnóstico em Otorrinolaringologia/Fonoaudiologia</t>
  </si>
  <si>
    <t>Diagnóstico em Pneumologia</t>
  </si>
  <si>
    <t>Ambulatório Médico de Especialidades de Mogi das Cruzes - AME Mogi das Cruzes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</si>
  <si>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</si>
  <si>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</si>
  <si>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</si>
  <si>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</si>
  <si>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</si>
  <si>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</si>
  <si>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Outros exames em Radiologia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</si>
  <si>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</si>
  <si>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</si>
  <si>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</si>
  <si>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</si>
  <si>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</si>
  <si>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</si>
  <si>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</si>
  <si>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</si>
  <si>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</si>
  <si>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</si>
  <si>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</si>
  <si>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</si>
  <si>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</si>
  <si>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</si>
  <si>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</si>
  <si>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</si>
  <si>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</si>
  <si>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Urologia</t>
  </si>
  <si>
    <t>Outros exames em Mét. Diagn. Especialidades</t>
  </si>
  <si>
    <t>Procedimentos Especiais Hemoterapia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</si>
  <si>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</si>
  <si>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</si>
  <si>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</si>
  <si>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</si>
  <si>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</si>
  <si>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</si>
  <si>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</si>
  <si>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</si>
  <si>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Subtotal (1)</t>
  </si>
  <si>
    <t>Interconsultas - Tele</t>
  </si>
  <si>
    <t>Consultas Subseqüentes - Tele</t>
  </si>
  <si>
    <t>Subtotal (2)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</si>
  <si>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</si>
  <si>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</si>
  <si>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</si>
  <si>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</si>
  <si>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</si>
  <si>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</si>
  <si>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</si>
  <si>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</si>
  <si>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</si>
  <si>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</si>
  <si>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</si>
  <si>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</si>
  <si>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</si>
  <si>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</si>
  <si>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</si>
  <si>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</si>
  <si>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</si>
  <si>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</si>
  <si>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</si>
  <si>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</si>
  <si>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</si>
  <si>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</si>
  <si>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</si>
  <si>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</si>
  <si>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</si>
  <si>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</si>
  <si>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</si>
  <si>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</si>
  <si>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</si>
  <si>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</si>
  <si>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</si>
  <si>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</si>
  <si>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</si>
  <si>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</si>
  <si>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</si>
  <si>
    <t>Fevereiro</t>
  </si>
  <si>
    <t> 607 - Consultas Não Médicas/Procedimentos Terapêuticos Não Médicos por Telemedicina (acompanhamento) 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</si>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</sst>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696969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10" fontId="21" fillId="0" borderId="11" xfId="42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3" fontId="21" fillId="0" borderId="11" xfId="0" applyNumberFormat="1" applyFont="1" applyBorder="1" applyAlignment="1">
      <alignment horizontal="center" wrapText="1"/>
    </xf>
    <xf numFmtId="10" fontId="18" fillId="0" borderId="11" xfId="42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4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0" xfId="0" applyFont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0" xfId="0" applyFont="1"/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2" fillId="0" borderId="11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1" fillId="0" borderId="0" xfId="0" applyFont="1"/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wrapText="1"/>
    </xf>
    <xf numFmtId="0" fontId="23" fillId="0" borderId="12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7" fillId="0" borderId="1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9" fillId="0" borderId="17" xfId="0" applyFont="1" applyBorder="1" applyAlignment="1">
      <alignment horizontal="lef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1</xdr:row>
      <xdr:rowOff>19050</xdr:rowOff>
    </xdr:from>
    <xdr:to>
      <xdr:col>11</xdr:col>
      <xdr:colOff>825897</xdr:colOff>
      <xdr:row>4</xdr:row>
      <xdr:rowOff>50800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71E648-60E8-48C9-BE3D-8687E90A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209550"/>
          <a:ext cx="70207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152400</xdr:rowOff>
    </xdr:from>
    <xdr:to>
      <xdr:col>0</xdr:col>
      <xdr:colOff>1143000</xdr:colOff>
      <xdr:row>5</xdr:row>
      <xdr:rowOff>60325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96C690CA-52C8-447F-9BBD-454794929FA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0BF3-C94D-4EBD-9773-4ED9779DB4A3}">
  <dimension ref="A1:M152"/>
  <sheetViews>
    <sheetView showGridLines="0" tabSelected="1" view="pageBreakPreview" topLeftCell="A130" zoomScaleNormal="100" zoomScaleSheetLayoutView="100" workbookViewId="0">
      <selection activeCell="K109" sqref="K109"/>
    </sheetView>
  </sheetViews>
  <sheetFormatPr defaultColWidth="9.140625" defaultRowHeight="15" x14ac:dyDescent="0.25"/>
  <cols>
    <col min="1" max="1" width="67.7109375" style="13" customWidth="1"/>
    <col min="2" max="11" width="14.42578125" style="2" customWidth="1"/>
    <col min="12" max="12" width="14.140625" style="2" customWidth="1"/>
    <col min="13" max="16384" width="9.140625" style="3"/>
  </cols>
  <sheetData>
    <row r="1" spans="1:12" ht="15" customHeight="1" x14ac:dyDescent="0.25">
      <c r="A1" s="12"/>
      <c r="B1" s="1"/>
      <c r="C1" s="1"/>
      <c r="D1" s="1"/>
      <c r="E1" s="1"/>
      <c r="F1" s="1"/>
      <c r="G1" s="1"/>
      <c r="H1" s="1"/>
      <c r="I1" s="1"/>
    </row>
    <row r="2" spans="1:12" ht="15" customHeight="1" x14ac:dyDescent="0.25">
      <c r="A2" s="12"/>
      <c r="B2" s="1"/>
      <c r="C2" s="1"/>
      <c r="D2" s="1"/>
      <c r="E2" s="1"/>
      <c r="F2" s="1"/>
      <c r="G2" s="1"/>
      <c r="H2" s="1"/>
      <c r="I2" s="1"/>
    </row>
    <row r="3" spans="1:12" x14ac:dyDescent="0.25">
      <c r="B3" s="3"/>
      <c r="C3" s="3"/>
      <c r="D3" s="3"/>
      <c r="E3" s="3"/>
      <c r="F3" s="3"/>
      <c r="G3" s="3"/>
      <c r="H3" s="3"/>
      <c r="I3" s="3"/>
    </row>
    <row r="4" spans="1:12" ht="20.45" customHeight="1" x14ac:dyDescent="0.35">
      <c r="A4" s="33" t="s">
        <v>32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5" customHeight="1" x14ac:dyDescent="0.25">
      <c r="A5" s="34">
        <v>2026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5" customHeight="1" thickBot="1" x14ac:dyDescent="0.3">
      <c r="A6" s="35"/>
      <c r="B6" s="35"/>
      <c r="C6" s="35"/>
      <c r="D6" s="20"/>
      <c r="E6" s="20"/>
      <c r="F6" s="20"/>
      <c r="G6" s="20"/>
      <c r="H6" s="20"/>
      <c r="I6" s="20"/>
    </row>
    <row r="7" spans="1:12" ht="20.100000000000001" customHeight="1" thickBot="1" x14ac:dyDescent="0.3">
      <c r="A7" s="14" t="s">
        <v>0</v>
      </c>
    </row>
    <row r="8" spans="1:12" ht="20.100000000000001" customHeight="1" thickBot="1" x14ac:dyDescent="0.3">
      <c r="A8" s="27"/>
      <c r="B8" s="29" t="s">
        <v>1</v>
      </c>
      <c r="C8" s="30"/>
      <c r="D8" s="29" t="s">
        <v>107</v>
      </c>
      <c r="E8" s="30"/>
      <c r="F8" s="29" t="s">
        <v>109</v>
      </c>
      <c r="G8" s="30"/>
      <c r="H8" s="29" t="s">
        <v>110</v>
      </c>
      <c r="I8" s="30"/>
      <c r="J8" s="29" t="s">
        <v>2</v>
      </c>
      <c r="K8" s="31"/>
      <c r="L8" s="30"/>
    </row>
    <row r="9" spans="1:12" ht="20.100000000000001" customHeight="1" thickBot="1" x14ac:dyDescent="0.3">
      <c r="A9" s="28"/>
      <c r="B9" s="4" t="s">
        <v>3</v>
      </c>
      <c r="C9" s="4" t="s">
        <v>4</v>
      </c>
      <c r="D9" s="4" t="s">
        <v>3</v>
      </c>
      <c r="E9" s="4" t="s">
        <v>4</v>
      </c>
      <c r="F9" s="4" t="s">
        <v>3</v>
      </c>
      <c r="G9" s="4" t="s">
        <v>4</v>
      </c>
      <c r="H9" s="4" t="s">
        <v>3</v>
      </c>
      <c r="I9" s="4" t="s">
        <v>4</v>
      </c>
      <c r="J9" s="4" t="s">
        <v>3</v>
      </c>
      <c r="K9" s="4" t="s">
        <v>4</v>
      </c>
      <c r="L9" s="4" t="s">
        <v>5</v>
      </c>
    </row>
    <row r="10" spans="1:12" ht="20.100000000000001" customHeight="1" thickBot="1" x14ac:dyDescent="0.3">
      <c r="A10" s="15" t="s">
        <v>6</v>
      </c>
      <c r="B10" s="5">
        <v>1700</v>
      </c>
      <c r="C10" s="5">
        <v>1154</v>
      </c>
      <c r="D10" s="5">
        <v>1700</v>
      </c>
      <c r="E10" s="5">
        <v>1329</v>
      </c>
      <c r="F10" s="5">
        <v>1700</v>
      </c>
      <c r="G10" s="5">
        <v>1557</v>
      </c>
      <c r="H10" s="5">
        <v>1700</v>
      </c>
      <c r="I10" s="5">
        <v>1397</v>
      </c>
      <c r="J10" s="10">
        <f>B10*4</f>
        <v>6800</v>
      </c>
      <c r="K10" s="10">
        <f>C10+E10+G10+I10</f>
        <v>5437</v>
      </c>
      <c r="L10" s="6">
        <f t="shared" ref="L10:L17" si="0">(K10-J10)/J10</f>
        <v>-0.20044117647058823</v>
      </c>
    </row>
    <row r="11" spans="1:12" ht="20.100000000000001" customHeight="1" thickBot="1" x14ac:dyDescent="0.3">
      <c r="A11" s="15" t="s">
        <v>7</v>
      </c>
      <c r="B11" s="5">
        <v>380</v>
      </c>
      <c r="C11" s="5">
        <v>530</v>
      </c>
      <c r="D11" s="5">
        <v>380</v>
      </c>
      <c r="E11" s="5">
        <v>165</v>
      </c>
      <c r="F11" s="5">
        <v>380</v>
      </c>
      <c r="G11" s="5">
        <v>160</v>
      </c>
      <c r="H11" s="5">
        <v>380</v>
      </c>
      <c r="I11" s="5">
        <v>204</v>
      </c>
      <c r="J11" s="10">
        <f t="shared" ref="J11:J12" si="1">B11*4</f>
        <v>1520</v>
      </c>
      <c r="K11" s="10">
        <f t="shared" ref="K11:K12" si="2">C11+E11+G11+I11</f>
        <v>1059</v>
      </c>
      <c r="L11" s="6">
        <f t="shared" si="0"/>
        <v>-0.30328947368421055</v>
      </c>
    </row>
    <row r="12" spans="1:12" ht="20.100000000000001" customHeight="1" thickBot="1" x14ac:dyDescent="0.3">
      <c r="A12" s="15" t="s">
        <v>8</v>
      </c>
      <c r="B12" s="7">
        <v>1195</v>
      </c>
      <c r="C12" s="7">
        <v>1057</v>
      </c>
      <c r="D12" s="7">
        <v>1195</v>
      </c>
      <c r="E12" s="7">
        <v>1238</v>
      </c>
      <c r="F12" s="7">
        <v>1195</v>
      </c>
      <c r="G12" s="7">
        <v>1511</v>
      </c>
      <c r="H12" s="7">
        <v>1100</v>
      </c>
      <c r="I12" s="7">
        <v>1636</v>
      </c>
      <c r="J12" s="10">
        <f>(B12*3)+(H12*1)</f>
        <v>4685</v>
      </c>
      <c r="K12" s="10">
        <f t="shared" si="2"/>
        <v>5442</v>
      </c>
      <c r="L12" s="6">
        <f t="shared" si="0"/>
        <v>0.16157950907150481</v>
      </c>
    </row>
    <row r="13" spans="1:12" ht="20.100000000000001" customHeight="1" thickBot="1" x14ac:dyDescent="0.3">
      <c r="A13" s="17" t="s">
        <v>68</v>
      </c>
      <c r="B13" s="8">
        <f t="shared" ref="B13:G13" si="3">SUM(B10:B12)</f>
        <v>3275</v>
      </c>
      <c r="C13" s="8">
        <f t="shared" si="3"/>
        <v>2741</v>
      </c>
      <c r="D13" s="8">
        <f t="shared" si="3"/>
        <v>3275</v>
      </c>
      <c r="E13" s="8">
        <f t="shared" si="3"/>
        <v>2732</v>
      </c>
      <c r="F13" s="8">
        <f t="shared" si="3"/>
        <v>3275</v>
      </c>
      <c r="G13" s="8">
        <f t="shared" si="3"/>
        <v>3228</v>
      </c>
      <c r="H13" s="8">
        <f t="shared" ref="H13" si="4">SUM(H10:H12)</f>
        <v>3180</v>
      </c>
      <c r="I13" s="8">
        <f t="shared" ref="I13" si="5">SUM(I10:I12)</f>
        <v>3237</v>
      </c>
      <c r="J13" s="8">
        <f t="shared" ref="J13:K13" si="6">SUM(J10:J12)</f>
        <v>13005</v>
      </c>
      <c r="K13" s="8">
        <f t="shared" si="6"/>
        <v>11938</v>
      </c>
      <c r="L13" s="6">
        <f t="shared" si="0"/>
        <v>-8.2045367166474439E-2</v>
      </c>
    </row>
    <row r="14" spans="1:12" ht="20.100000000000001" customHeight="1" thickBot="1" x14ac:dyDescent="0.3">
      <c r="A14" s="15" t="s">
        <v>69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ht="20.100000000000001" customHeight="1" thickBot="1" x14ac:dyDescent="0.3">
      <c r="A15" s="15" t="s">
        <v>70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95</v>
      </c>
      <c r="I15" s="7">
        <v>0</v>
      </c>
      <c r="J15" s="10">
        <f>(B15*3)+(H15*1)</f>
        <v>95</v>
      </c>
      <c r="K15" s="10">
        <f t="shared" ref="K15" si="7">C15+E15+G15+I15</f>
        <v>0</v>
      </c>
      <c r="L15" s="6">
        <f t="shared" si="0"/>
        <v>-1</v>
      </c>
    </row>
    <row r="16" spans="1:12" ht="20.100000000000001" customHeight="1" thickBot="1" x14ac:dyDescent="0.3">
      <c r="A16" s="17" t="s">
        <v>71</v>
      </c>
      <c r="B16" s="8">
        <f>SUM(B14:B15)</f>
        <v>0</v>
      </c>
      <c r="C16" s="8">
        <f t="shared" ref="C16:L16" si="8">SUM(C14:C15)</f>
        <v>0</v>
      </c>
      <c r="D16" s="8">
        <f>SUM(D14:D15)</f>
        <v>0</v>
      </c>
      <c r="E16" s="8">
        <f t="shared" ref="E16:G16" si="9">SUM(E14:E15)</f>
        <v>0</v>
      </c>
      <c r="F16" s="8">
        <f>SUM(F14:F15)</f>
        <v>0</v>
      </c>
      <c r="G16" s="8">
        <f t="shared" si="9"/>
        <v>0</v>
      </c>
      <c r="H16" s="8">
        <f>SUM(H14:H15)</f>
        <v>95</v>
      </c>
      <c r="I16" s="8">
        <f t="shared" ref="I16" si="10">SUM(I14:I15)</f>
        <v>0</v>
      </c>
      <c r="J16" s="8">
        <f t="shared" si="8"/>
        <v>95</v>
      </c>
      <c r="K16" s="8">
        <f t="shared" si="8"/>
        <v>0</v>
      </c>
      <c r="L16" s="6">
        <f t="shared" si="0"/>
        <v>-1</v>
      </c>
    </row>
    <row r="17" spans="1:12" ht="20.100000000000001" customHeight="1" thickBot="1" x14ac:dyDescent="0.3">
      <c r="A17" s="15" t="s">
        <v>2</v>
      </c>
      <c r="B17" s="8">
        <f>SUM(B13)+B16</f>
        <v>3275</v>
      </c>
      <c r="C17" s="7">
        <f t="shared" ref="C17:K17" si="11">SUM(C10:C12)</f>
        <v>2741</v>
      </c>
      <c r="D17" s="8">
        <f>SUM(D13)+D16</f>
        <v>3275</v>
      </c>
      <c r="E17" s="7">
        <f t="shared" ref="E17:G17" si="12">SUM(E10:E12)</f>
        <v>2732</v>
      </c>
      <c r="F17" s="8">
        <f>SUM(F13)+F16</f>
        <v>3275</v>
      </c>
      <c r="G17" s="7">
        <f t="shared" si="12"/>
        <v>3228</v>
      </c>
      <c r="H17" s="8">
        <f>SUM(H13)+H16</f>
        <v>3275</v>
      </c>
      <c r="I17" s="7">
        <f t="shared" ref="I17" si="13">SUM(I10:I12)</f>
        <v>3237</v>
      </c>
      <c r="J17" s="8">
        <f>J13+J16</f>
        <v>13100</v>
      </c>
      <c r="K17" s="8">
        <f>K13+K16</f>
        <v>11938</v>
      </c>
      <c r="L17" s="6">
        <f t="shared" si="0"/>
        <v>-8.8702290076335871E-2</v>
      </c>
    </row>
    <row r="18" spans="1:12" ht="20.100000000000001" customHeight="1" x14ac:dyDescent="0.25">
      <c r="A18" s="16"/>
    </row>
    <row r="19" spans="1:12" ht="20.100000000000001" customHeight="1" thickBot="1" x14ac:dyDescent="0.3">
      <c r="A19" s="32" t="s">
        <v>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ht="20.100000000000001" customHeight="1" thickBot="1" x14ac:dyDescent="0.3">
      <c r="A20" s="27"/>
      <c r="B20" s="29" t="s">
        <v>1</v>
      </c>
      <c r="C20" s="30"/>
      <c r="D20" s="29" t="s">
        <v>107</v>
      </c>
      <c r="E20" s="30"/>
      <c r="F20" s="29" t="s">
        <v>109</v>
      </c>
      <c r="G20" s="30"/>
      <c r="H20" s="29" t="s">
        <v>110</v>
      </c>
      <c r="I20" s="30"/>
      <c r="J20" s="29" t="s">
        <v>2</v>
      </c>
      <c r="K20" s="31"/>
      <c r="L20" s="30"/>
    </row>
    <row r="21" spans="1:12" ht="20.100000000000001" customHeight="1" thickBot="1" x14ac:dyDescent="0.3">
      <c r="A21" s="28"/>
      <c r="B21" s="4" t="s">
        <v>3</v>
      </c>
      <c r="C21" s="4" t="s">
        <v>4</v>
      </c>
      <c r="D21" s="4" t="s">
        <v>3</v>
      </c>
      <c r="E21" s="4" t="s">
        <v>4</v>
      </c>
      <c r="F21" s="4" t="s">
        <v>3</v>
      </c>
      <c r="G21" s="4" t="s">
        <v>4</v>
      </c>
      <c r="H21" s="4" t="s">
        <v>3</v>
      </c>
      <c r="I21" s="4" t="s">
        <v>4</v>
      </c>
      <c r="J21" s="4" t="s">
        <v>3</v>
      </c>
      <c r="K21" s="4" t="s">
        <v>4</v>
      </c>
      <c r="L21" s="4" t="s">
        <v>5</v>
      </c>
    </row>
    <row r="22" spans="1:12" ht="20.100000000000001" customHeight="1" thickBot="1" x14ac:dyDescent="0.3">
      <c r="A22" s="15" t="s">
        <v>10</v>
      </c>
      <c r="B22" s="7">
        <v>1600</v>
      </c>
      <c r="C22" s="7">
        <v>1746</v>
      </c>
      <c r="D22" s="7">
        <v>1600</v>
      </c>
      <c r="E22" s="7">
        <v>1503</v>
      </c>
      <c r="F22" s="7">
        <v>1600</v>
      </c>
      <c r="G22" s="7">
        <v>1689</v>
      </c>
      <c r="H22" s="7">
        <v>1600</v>
      </c>
      <c r="I22" s="7">
        <v>1533</v>
      </c>
      <c r="J22" s="10">
        <f>B22*4</f>
        <v>6400</v>
      </c>
      <c r="K22" s="11">
        <f>C22+E22+G22+I22</f>
        <v>6471</v>
      </c>
      <c r="L22" s="6">
        <f t="shared" ref="L22:L28" si="14">(K22-J22)/J22</f>
        <v>1.1093749999999999E-2</v>
      </c>
    </row>
    <row r="23" spans="1:12" ht="20.100000000000001" customHeight="1" thickBot="1" x14ac:dyDescent="0.3">
      <c r="A23" s="15" t="s">
        <v>11</v>
      </c>
      <c r="B23" s="7">
        <v>1550</v>
      </c>
      <c r="C23" s="7">
        <v>1611</v>
      </c>
      <c r="D23" s="7">
        <v>1550</v>
      </c>
      <c r="E23" s="7">
        <v>1442</v>
      </c>
      <c r="F23" s="7">
        <v>1550</v>
      </c>
      <c r="G23" s="7">
        <v>1962</v>
      </c>
      <c r="H23" s="7">
        <v>1550</v>
      </c>
      <c r="I23" s="7">
        <v>1708</v>
      </c>
      <c r="J23" s="10">
        <f>B23*4</f>
        <v>6200</v>
      </c>
      <c r="K23" s="11">
        <f>C23+E23+G23+I23</f>
        <v>6723</v>
      </c>
      <c r="L23" s="6">
        <f t="shared" si="14"/>
        <v>8.4354838709677415E-2</v>
      </c>
    </row>
    <row r="24" spans="1:12" ht="20.100000000000001" customHeight="1" thickBot="1" x14ac:dyDescent="0.3">
      <c r="A24" s="17" t="s">
        <v>68</v>
      </c>
      <c r="B24" s="8">
        <f t="shared" ref="B24:K24" si="15">SUM(B22:B23)</f>
        <v>3150</v>
      </c>
      <c r="C24" s="8">
        <f t="shared" si="15"/>
        <v>3357</v>
      </c>
      <c r="D24" s="8">
        <f t="shared" si="15"/>
        <v>3150</v>
      </c>
      <c r="E24" s="8">
        <f t="shared" si="15"/>
        <v>2945</v>
      </c>
      <c r="F24" s="8">
        <f t="shared" ref="F24:H24" si="16">SUM(F22:F23)</f>
        <v>3150</v>
      </c>
      <c r="G24" s="8">
        <f t="shared" ref="G24:I24" si="17">SUM(G22:G23)</f>
        <v>3651</v>
      </c>
      <c r="H24" s="8">
        <f t="shared" si="16"/>
        <v>3150</v>
      </c>
      <c r="I24" s="8">
        <f t="shared" si="17"/>
        <v>3241</v>
      </c>
      <c r="J24" s="11">
        <f t="shared" si="15"/>
        <v>12600</v>
      </c>
      <c r="K24" s="11">
        <f t="shared" si="15"/>
        <v>13194</v>
      </c>
      <c r="L24" s="6">
        <f t="shared" si="14"/>
        <v>4.7142857142857146E-2</v>
      </c>
    </row>
    <row r="25" spans="1:12" ht="20.100000000000001" customHeight="1" thickBot="1" x14ac:dyDescent="0.3">
      <c r="A25" s="15" t="s">
        <v>69</v>
      </c>
      <c r="B25" s="7">
        <v>0</v>
      </c>
      <c r="C25" s="7">
        <v>356</v>
      </c>
      <c r="D25" s="7">
        <v>0</v>
      </c>
      <c r="E25" s="7">
        <v>414</v>
      </c>
      <c r="F25" s="7">
        <v>0</v>
      </c>
      <c r="G25" s="7">
        <v>504</v>
      </c>
      <c r="H25" s="7">
        <v>0</v>
      </c>
      <c r="I25" s="7">
        <v>457</v>
      </c>
      <c r="J25" s="11">
        <v>0</v>
      </c>
      <c r="K25" s="11">
        <f>C25+E25+G25+I25</f>
        <v>1731</v>
      </c>
      <c r="L25" s="11">
        <v>0</v>
      </c>
    </row>
    <row r="26" spans="1:12" ht="20.100000000000001" customHeight="1" thickBot="1" x14ac:dyDescent="0.3">
      <c r="A26" s="15" t="s">
        <v>70</v>
      </c>
      <c r="B26" s="7">
        <v>0</v>
      </c>
      <c r="C26" s="7"/>
      <c r="D26" s="7">
        <v>0</v>
      </c>
      <c r="E26" s="7"/>
      <c r="F26" s="7">
        <v>0</v>
      </c>
      <c r="G26" s="7"/>
      <c r="H26" s="7">
        <v>0</v>
      </c>
      <c r="I26" s="7"/>
      <c r="J26" s="11">
        <v>0</v>
      </c>
      <c r="K26" s="11">
        <v>0</v>
      </c>
      <c r="L26" s="11">
        <v>0</v>
      </c>
    </row>
    <row r="27" spans="1:12" ht="20.100000000000001" customHeight="1" thickBot="1" x14ac:dyDescent="0.3">
      <c r="A27" s="17" t="s">
        <v>71</v>
      </c>
      <c r="B27" s="8">
        <f>SUM(B25:B26)</f>
        <v>0</v>
      </c>
      <c r="C27" s="8">
        <f>C25+C26</f>
        <v>356</v>
      </c>
      <c r="D27" s="8">
        <f>SUM(D25:D26)</f>
        <v>0</v>
      </c>
      <c r="E27" s="8">
        <f>E25+E26</f>
        <v>414</v>
      </c>
      <c r="F27" s="8">
        <f>SUM(F25:F26)</f>
        <v>0</v>
      </c>
      <c r="G27" s="8">
        <f>G25+G26</f>
        <v>504</v>
      </c>
      <c r="H27" s="8">
        <f>SUM(H25:H26)</f>
        <v>0</v>
      </c>
      <c r="I27" s="8">
        <f>I25+I26</f>
        <v>457</v>
      </c>
      <c r="J27" s="8">
        <f>SUM(J25:J26)</f>
        <v>0</v>
      </c>
      <c r="K27" s="8">
        <f>K25+K26</f>
        <v>1731</v>
      </c>
      <c r="L27" s="11">
        <v>0</v>
      </c>
    </row>
    <row r="28" spans="1:12" ht="20.100000000000001" customHeight="1" thickBot="1" x14ac:dyDescent="0.3">
      <c r="A28" s="15" t="s">
        <v>2</v>
      </c>
      <c r="B28" s="7">
        <f>SUM(B24)+B27</f>
        <v>3150</v>
      </c>
      <c r="C28" s="7">
        <f>SUM(C22:C27)</f>
        <v>7426</v>
      </c>
      <c r="D28" s="7">
        <f>SUM(D24)+D27</f>
        <v>3150</v>
      </c>
      <c r="E28" s="7">
        <f>SUM(E22:E27)</f>
        <v>6718</v>
      </c>
      <c r="F28" s="7">
        <f>SUM(F24)+F27</f>
        <v>3150</v>
      </c>
      <c r="G28" s="7">
        <f>SUM(G22:G27)</f>
        <v>8310</v>
      </c>
      <c r="H28" s="7">
        <f>SUM(H24)+H27</f>
        <v>3150</v>
      </c>
      <c r="I28" s="7">
        <f>SUM(I22:I27)</f>
        <v>7396</v>
      </c>
      <c r="J28" s="8">
        <f>SUM(J22:J23)</f>
        <v>12600</v>
      </c>
      <c r="K28" s="8">
        <f>K24+K27</f>
        <v>14925</v>
      </c>
      <c r="L28" s="6">
        <f t="shared" si="14"/>
        <v>0.18452380952380953</v>
      </c>
    </row>
    <row r="29" spans="1:12" ht="20.100000000000001" customHeight="1" x14ac:dyDescent="0.25">
      <c r="A29" s="16"/>
    </row>
    <row r="30" spans="1:12" ht="20.100000000000001" customHeight="1" thickBot="1" x14ac:dyDescent="0.3">
      <c r="A30" s="32" t="s">
        <v>12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20.100000000000001" customHeight="1" thickBot="1" x14ac:dyDescent="0.3">
      <c r="A31" s="27"/>
      <c r="B31" s="29" t="s">
        <v>1</v>
      </c>
      <c r="C31" s="30"/>
      <c r="D31" s="29" t="s">
        <v>107</v>
      </c>
      <c r="E31" s="30"/>
      <c r="F31" s="29" t="s">
        <v>109</v>
      </c>
      <c r="G31" s="30"/>
      <c r="H31" s="29" t="s">
        <v>110</v>
      </c>
      <c r="I31" s="30"/>
      <c r="J31" s="29" t="s">
        <v>2</v>
      </c>
      <c r="K31" s="31"/>
      <c r="L31" s="30"/>
    </row>
    <row r="32" spans="1:12" ht="20.100000000000001" customHeight="1" thickBot="1" x14ac:dyDescent="0.3">
      <c r="A32" s="28"/>
      <c r="B32" s="4" t="s">
        <v>3</v>
      </c>
      <c r="C32" s="4" t="s">
        <v>4</v>
      </c>
      <c r="D32" s="4" t="s">
        <v>3</v>
      </c>
      <c r="E32" s="4" t="s">
        <v>4</v>
      </c>
      <c r="F32" s="4" t="s">
        <v>3</v>
      </c>
      <c r="G32" s="4" t="s">
        <v>4</v>
      </c>
      <c r="H32" s="4" t="s">
        <v>3</v>
      </c>
      <c r="I32" s="4" t="s">
        <v>4</v>
      </c>
      <c r="J32" s="4" t="s">
        <v>3</v>
      </c>
      <c r="K32" s="4" t="s">
        <v>4</v>
      </c>
      <c r="L32" s="4" t="s">
        <v>5</v>
      </c>
    </row>
    <row r="33" spans="1:12" ht="20.100000000000001" customHeight="1" thickBot="1" x14ac:dyDescent="0.3">
      <c r="A33" s="15" t="s">
        <v>13</v>
      </c>
      <c r="B33" s="5">
        <v>100</v>
      </c>
      <c r="C33" s="5">
        <v>117</v>
      </c>
      <c r="D33" s="5">
        <v>100</v>
      </c>
      <c r="E33" s="5">
        <v>104</v>
      </c>
      <c r="F33" s="5">
        <v>100</v>
      </c>
      <c r="G33" s="5">
        <v>118</v>
      </c>
      <c r="H33" s="5">
        <v>100</v>
      </c>
      <c r="I33" s="5">
        <v>119</v>
      </c>
      <c r="J33" s="10">
        <f>B33*4</f>
        <v>400</v>
      </c>
      <c r="K33" s="10">
        <f>C33+E33+G33+I33</f>
        <v>458</v>
      </c>
      <c r="L33" s="6">
        <f t="shared" ref="L33:L34" si="18">(K33-J33)/J33</f>
        <v>0.14499999999999999</v>
      </c>
    </row>
    <row r="34" spans="1:12" ht="20.100000000000001" customHeight="1" thickBot="1" x14ac:dyDescent="0.3">
      <c r="A34" s="15" t="s">
        <v>2</v>
      </c>
      <c r="B34" s="5">
        <f t="shared" ref="B34:C34" si="19">SUM(B33)</f>
        <v>100</v>
      </c>
      <c r="C34" s="5">
        <f t="shared" si="19"/>
        <v>117</v>
      </c>
      <c r="D34" s="5">
        <f t="shared" ref="D34:E34" si="20">SUM(D33)</f>
        <v>100</v>
      </c>
      <c r="E34" s="5">
        <f t="shared" si="20"/>
        <v>104</v>
      </c>
      <c r="F34" s="5">
        <f t="shared" ref="F34:G34" si="21">SUM(F33)</f>
        <v>100</v>
      </c>
      <c r="G34" s="5">
        <f t="shared" si="21"/>
        <v>118</v>
      </c>
      <c r="H34" s="5">
        <f t="shared" ref="H34:I34" si="22">SUM(H33)</f>
        <v>100</v>
      </c>
      <c r="I34" s="5">
        <f t="shared" si="22"/>
        <v>119</v>
      </c>
      <c r="J34" s="8">
        <f>SUM(J32:J33)</f>
        <v>400</v>
      </c>
      <c r="K34" s="8">
        <f>SUM(K32:K33)</f>
        <v>458</v>
      </c>
      <c r="L34" s="6">
        <f t="shared" si="18"/>
        <v>0.14499999999999999</v>
      </c>
    </row>
    <row r="35" spans="1:12" ht="20.100000000000001" customHeight="1" x14ac:dyDescent="0.25">
      <c r="A35" s="16"/>
    </row>
    <row r="36" spans="1:12" ht="20.100000000000001" customHeight="1" thickBot="1" x14ac:dyDescent="0.3">
      <c r="A36" s="32" t="s">
        <v>14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20.100000000000001" customHeight="1" thickBot="1" x14ac:dyDescent="0.3">
      <c r="A37" s="27"/>
      <c r="B37" s="29" t="s">
        <v>1</v>
      </c>
      <c r="C37" s="30"/>
      <c r="D37" s="29" t="s">
        <v>107</v>
      </c>
      <c r="E37" s="30"/>
      <c r="F37" s="29" t="s">
        <v>109</v>
      </c>
      <c r="G37" s="30"/>
      <c r="H37" s="29" t="s">
        <v>110</v>
      </c>
      <c r="I37" s="30"/>
      <c r="J37" s="29" t="s">
        <v>2</v>
      </c>
      <c r="K37" s="31"/>
      <c r="L37" s="30"/>
    </row>
    <row r="38" spans="1:12" ht="20.100000000000001" customHeight="1" thickBot="1" x14ac:dyDescent="0.3">
      <c r="A38" s="28"/>
      <c r="B38" s="4" t="s">
        <v>3</v>
      </c>
      <c r="C38" s="4" t="s">
        <v>4</v>
      </c>
      <c r="D38" s="4" t="s">
        <v>3</v>
      </c>
      <c r="E38" s="4" t="s">
        <v>4</v>
      </c>
      <c r="F38" s="4" t="s">
        <v>3</v>
      </c>
      <c r="G38" s="4" t="s">
        <v>4</v>
      </c>
      <c r="H38" s="4" t="s">
        <v>3</v>
      </c>
      <c r="I38" s="4" t="s">
        <v>4</v>
      </c>
      <c r="J38" s="4" t="s">
        <v>3</v>
      </c>
      <c r="K38" s="4" t="s">
        <v>4</v>
      </c>
      <c r="L38" s="4" t="s">
        <v>5</v>
      </c>
    </row>
    <row r="39" spans="1:12" ht="20.100000000000001" customHeight="1" thickBot="1" x14ac:dyDescent="0.3">
      <c r="A39" s="15" t="s">
        <v>15</v>
      </c>
      <c r="B39" s="5">
        <v>160</v>
      </c>
      <c r="C39" s="5">
        <v>137</v>
      </c>
      <c r="D39" s="5">
        <v>160</v>
      </c>
      <c r="E39" s="5">
        <v>126</v>
      </c>
      <c r="F39" s="5">
        <v>160</v>
      </c>
      <c r="G39" s="5">
        <v>163</v>
      </c>
      <c r="H39" s="5">
        <v>160</v>
      </c>
      <c r="I39" s="5">
        <v>160</v>
      </c>
      <c r="J39" s="10">
        <f>B39*4</f>
        <v>640</v>
      </c>
      <c r="K39" s="10">
        <f>C39+E39+G39+I39</f>
        <v>586</v>
      </c>
      <c r="L39" s="6">
        <f t="shared" ref="L39:L40" si="23">(K39-J39)/J39</f>
        <v>-8.4375000000000006E-2</v>
      </c>
    </row>
    <row r="40" spans="1:12" ht="20.100000000000001" customHeight="1" thickBot="1" x14ac:dyDescent="0.3">
      <c r="A40" s="15" t="s">
        <v>2</v>
      </c>
      <c r="B40" s="5">
        <f t="shared" ref="B40:C40" si="24">SUM(B39)</f>
        <v>160</v>
      </c>
      <c r="C40" s="5">
        <f t="shared" si="24"/>
        <v>137</v>
      </c>
      <c r="D40" s="5">
        <f t="shared" ref="D40:E40" si="25">SUM(D39)</f>
        <v>160</v>
      </c>
      <c r="E40" s="5">
        <f t="shared" si="25"/>
        <v>126</v>
      </c>
      <c r="F40" s="5">
        <f t="shared" ref="F40:G40" si="26">SUM(F39)</f>
        <v>160</v>
      </c>
      <c r="G40" s="5">
        <f t="shared" si="26"/>
        <v>163</v>
      </c>
      <c r="H40" s="5">
        <f t="shared" ref="H40:I40" si="27">SUM(H39)</f>
        <v>160</v>
      </c>
      <c r="I40" s="5">
        <f t="shared" si="27"/>
        <v>160</v>
      </c>
      <c r="J40" s="8">
        <f>SUM(J38:J39)</f>
        <v>640</v>
      </c>
      <c r="K40" s="8">
        <f>SUM(K38:K39)</f>
        <v>586</v>
      </c>
      <c r="L40" s="6">
        <f t="shared" si="23"/>
        <v>-8.4375000000000006E-2</v>
      </c>
    </row>
    <row r="41" spans="1:12" ht="19.5" customHeight="1" x14ac:dyDescent="0.25">
      <c r="A41" s="16"/>
    </row>
    <row r="42" spans="1:12" ht="0.75" customHeight="1" thickBot="1" x14ac:dyDescent="0.3">
      <c r="A42" s="32" t="s">
        <v>33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9.5" hidden="1" customHeight="1" thickBot="1" x14ac:dyDescent="0.3">
      <c r="A43" s="27"/>
      <c r="B43" s="29" t="s">
        <v>1</v>
      </c>
      <c r="C43" s="30"/>
      <c r="D43" s="29" t="s">
        <v>1</v>
      </c>
      <c r="E43" s="30"/>
      <c r="F43" s="29" t="s">
        <v>1</v>
      </c>
      <c r="G43" s="30"/>
      <c r="H43" s="29" t="s">
        <v>1</v>
      </c>
      <c r="I43" s="30"/>
      <c r="J43" s="29" t="s">
        <v>2</v>
      </c>
      <c r="K43" s="31"/>
      <c r="L43" s="30"/>
    </row>
    <row r="44" spans="1:12" ht="19.5" hidden="1" customHeight="1" x14ac:dyDescent="0.25">
      <c r="A44" s="28"/>
      <c r="B44" s="4" t="s">
        <v>3</v>
      </c>
      <c r="C44" s="4" t="s">
        <v>4</v>
      </c>
      <c r="D44" s="4" t="s">
        <v>3</v>
      </c>
      <c r="E44" s="4" t="s">
        <v>4</v>
      </c>
      <c r="F44" s="4" t="s">
        <v>3</v>
      </c>
      <c r="G44" s="4" t="s">
        <v>4</v>
      </c>
      <c r="H44" s="4" t="s">
        <v>3</v>
      </c>
      <c r="I44" s="4" t="s">
        <v>4</v>
      </c>
      <c r="J44" s="4" t="s">
        <v>3</v>
      </c>
      <c r="K44" s="4" t="s">
        <v>4</v>
      </c>
      <c r="L44" s="4" t="s">
        <v>5</v>
      </c>
    </row>
    <row r="45" spans="1:12" ht="19.5" hidden="1" customHeight="1" x14ac:dyDescent="0.25">
      <c r="A45" s="15" t="s">
        <v>34</v>
      </c>
      <c r="B45" s="5"/>
      <c r="C45" s="5"/>
      <c r="D45" s="5"/>
      <c r="E45" s="5"/>
      <c r="F45" s="5"/>
      <c r="G45" s="5"/>
      <c r="H45" s="5"/>
      <c r="I45" s="5"/>
      <c r="J45" s="4"/>
      <c r="K45" s="4"/>
      <c r="L45" s="4"/>
    </row>
    <row r="46" spans="1:12" ht="19.5" hidden="1" customHeight="1" x14ac:dyDescent="0.25">
      <c r="A46" s="15" t="s">
        <v>7</v>
      </c>
      <c r="B46" s="5"/>
      <c r="C46" s="5"/>
      <c r="D46" s="5"/>
      <c r="E46" s="5"/>
      <c r="F46" s="5"/>
      <c r="G46" s="5"/>
      <c r="H46" s="5"/>
      <c r="I46" s="5"/>
      <c r="J46" s="8"/>
      <c r="K46" s="8"/>
      <c r="L46" s="4"/>
    </row>
    <row r="47" spans="1:12" ht="19.5" hidden="1" customHeight="1" x14ac:dyDescent="0.25">
      <c r="A47" s="15" t="s">
        <v>2</v>
      </c>
      <c r="B47" s="5"/>
      <c r="C47" s="5"/>
      <c r="D47" s="5"/>
      <c r="E47" s="5"/>
      <c r="F47" s="5"/>
      <c r="G47" s="5"/>
      <c r="H47" s="5"/>
      <c r="I47" s="5"/>
      <c r="J47" s="7"/>
      <c r="K47" s="7"/>
      <c r="L47" s="4"/>
    </row>
    <row r="48" spans="1:12" ht="19.5" customHeight="1" x14ac:dyDescent="0.25">
      <c r="A48" s="16"/>
    </row>
    <row r="49" spans="1:12" ht="19.5" customHeight="1" thickBot="1" x14ac:dyDescent="0.3">
      <c r="A49" s="32" t="s">
        <v>35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ht="20.100000000000001" customHeight="1" thickBot="1" x14ac:dyDescent="0.3">
      <c r="A50" s="27"/>
      <c r="B50" s="29" t="s">
        <v>1</v>
      </c>
      <c r="C50" s="30"/>
      <c r="D50" s="29" t="s">
        <v>107</v>
      </c>
      <c r="E50" s="30"/>
      <c r="F50" s="29" t="s">
        <v>109</v>
      </c>
      <c r="G50" s="30"/>
      <c r="H50" s="29" t="s">
        <v>110</v>
      </c>
      <c r="I50" s="30"/>
      <c r="J50" s="29" t="s">
        <v>2</v>
      </c>
      <c r="K50" s="31"/>
      <c r="L50" s="30"/>
    </row>
    <row r="51" spans="1:12" ht="19.5" customHeight="1" thickBot="1" x14ac:dyDescent="0.3">
      <c r="A51" s="28"/>
      <c r="B51" s="4" t="s">
        <v>3</v>
      </c>
      <c r="C51" s="4" t="s">
        <v>4</v>
      </c>
      <c r="D51" s="4" t="s">
        <v>3</v>
      </c>
      <c r="E51" s="4" t="s">
        <v>4</v>
      </c>
      <c r="F51" s="4" t="s">
        <v>3</v>
      </c>
      <c r="G51" s="4" t="s">
        <v>4</v>
      </c>
      <c r="H51" s="4" t="s">
        <v>3</v>
      </c>
      <c r="I51" s="4" t="s">
        <v>4</v>
      </c>
      <c r="J51" s="4" t="s">
        <v>3</v>
      </c>
      <c r="K51" s="4" t="s">
        <v>4</v>
      </c>
      <c r="L51" s="4" t="s">
        <v>5</v>
      </c>
    </row>
    <row r="52" spans="1:12" ht="19.5" hidden="1" customHeight="1" thickBot="1" x14ac:dyDescent="0.3">
      <c r="A52" s="15" t="s">
        <v>36</v>
      </c>
      <c r="B52" s="5"/>
      <c r="C52" s="5"/>
      <c r="D52" s="5"/>
      <c r="E52" s="5"/>
      <c r="F52" s="5"/>
      <c r="G52" s="5"/>
      <c r="H52" s="5"/>
      <c r="I52" s="5"/>
      <c r="J52" s="4"/>
      <c r="K52" s="4"/>
      <c r="L52" s="4"/>
    </row>
    <row r="53" spans="1:12" ht="19.5" hidden="1" customHeight="1" thickBot="1" x14ac:dyDescent="0.3">
      <c r="A53" s="15" t="s">
        <v>37</v>
      </c>
      <c r="B53" s="5"/>
      <c r="C53" s="5"/>
      <c r="D53" s="5"/>
      <c r="E53" s="5"/>
      <c r="F53" s="5"/>
      <c r="G53" s="5"/>
      <c r="H53" s="5"/>
      <c r="I53" s="5"/>
      <c r="J53" s="4"/>
      <c r="K53" s="4"/>
      <c r="L53" s="4"/>
    </row>
    <row r="54" spans="1:12" ht="19.5" hidden="1" customHeight="1" thickBot="1" x14ac:dyDescent="0.3">
      <c r="A54" s="15" t="s">
        <v>38</v>
      </c>
      <c r="B54" s="5"/>
      <c r="C54" s="5"/>
      <c r="D54" s="5"/>
      <c r="E54" s="5"/>
      <c r="F54" s="5"/>
      <c r="G54" s="5"/>
      <c r="H54" s="5"/>
      <c r="I54" s="5"/>
      <c r="J54" s="4"/>
      <c r="K54" s="4"/>
      <c r="L54" s="4"/>
    </row>
    <row r="55" spans="1:12" ht="20.100000000000001" customHeight="1" thickBot="1" x14ac:dyDescent="0.3">
      <c r="A55" s="15" t="s">
        <v>21</v>
      </c>
      <c r="B55" s="5">
        <v>150</v>
      </c>
      <c r="C55" s="5">
        <v>183</v>
      </c>
      <c r="D55" s="5">
        <v>150</v>
      </c>
      <c r="E55" s="5">
        <v>164</v>
      </c>
      <c r="F55" s="5">
        <v>150</v>
      </c>
      <c r="G55" s="5">
        <v>234</v>
      </c>
      <c r="H55" s="5">
        <v>150</v>
      </c>
      <c r="I55" s="5">
        <v>166</v>
      </c>
      <c r="J55" s="10">
        <f>B55*4</f>
        <v>600</v>
      </c>
      <c r="K55" s="19">
        <f>C55+E55+G55+I55</f>
        <v>747</v>
      </c>
      <c r="L55" s="6">
        <f t="shared" ref="L55:L83" si="28">(K55-J55)/J55</f>
        <v>0.245</v>
      </c>
    </row>
    <row r="56" spans="1:12" ht="18.75" customHeight="1" thickBot="1" x14ac:dyDescent="0.3">
      <c r="A56" s="15" t="s">
        <v>22</v>
      </c>
      <c r="B56" s="5">
        <v>300</v>
      </c>
      <c r="C56" s="5">
        <v>82</v>
      </c>
      <c r="D56" s="5">
        <v>300</v>
      </c>
      <c r="E56" s="5">
        <v>460</v>
      </c>
      <c r="F56" s="5">
        <v>300</v>
      </c>
      <c r="G56" s="5">
        <v>467</v>
      </c>
      <c r="H56" s="5">
        <v>300</v>
      </c>
      <c r="I56" s="5">
        <v>318</v>
      </c>
      <c r="J56" s="10">
        <f>B56*4</f>
        <v>1200</v>
      </c>
      <c r="K56" s="19">
        <f>C56+E56+G56+I56</f>
        <v>1327</v>
      </c>
      <c r="L56" s="6">
        <f t="shared" si="28"/>
        <v>0.10583333333333333</v>
      </c>
    </row>
    <row r="57" spans="1:12" ht="19.5" hidden="1" customHeight="1" thickBot="1" x14ac:dyDescent="0.3">
      <c r="A57" s="15" t="s">
        <v>39</v>
      </c>
      <c r="B57" s="5"/>
      <c r="C57" s="5"/>
      <c r="D57" s="5"/>
      <c r="E57" s="5"/>
      <c r="F57" s="5"/>
      <c r="G57" s="5"/>
      <c r="H57" s="5"/>
      <c r="I57" s="5"/>
      <c r="J57" s="10">
        <f t="shared" ref="J57:J58" si="29">B57*3</f>
        <v>0</v>
      </c>
      <c r="K57" s="19">
        <f t="shared" ref="K56:K58" si="30">C57+E57+G57</f>
        <v>0</v>
      </c>
      <c r="L57" s="6" t="e">
        <f t="shared" si="28"/>
        <v>#DIV/0!</v>
      </c>
    </row>
    <row r="58" spans="1:12" ht="20.100000000000001" customHeight="1" thickBot="1" x14ac:dyDescent="0.3">
      <c r="A58" s="17" t="s">
        <v>23</v>
      </c>
      <c r="B58" s="4">
        <f t="shared" ref="B58:C58" si="31">SUM(B55:B57)</f>
        <v>450</v>
      </c>
      <c r="C58" s="4">
        <f t="shared" si="31"/>
        <v>265</v>
      </c>
      <c r="D58" s="4">
        <f t="shared" ref="D58:E58" si="32">SUM(D55:D57)</f>
        <v>450</v>
      </c>
      <c r="E58" s="4">
        <f t="shared" si="32"/>
        <v>624</v>
      </c>
      <c r="F58" s="4">
        <f t="shared" ref="F58:G58" si="33">SUM(F55:F57)</f>
        <v>450</v>
      </c>
      <c r="G58" s="4">
        <f t="shared" si="33"/>
        <v>701</v>
      </c>
      <c r="H58" s="4">
        <f t="shared" ref="H58:I58" si="34">SUM(H55:H57)</f>
        <v>450</v>
      </c>
      <c r="I58" s="4">
        <f t="shared" si="34"/>
        <v>484</v>
      </c>
      <c r="J58" s="10">
        <f>J56+J55</f>
        <v>1800</v>
      </c>
      <c r="K58" s="10">
        <f>K56+K55</f>
        <v>2074</v>
      </c>
      <c r="L58" s="6">
        <f t="shared" si="28"/>
        <v>0.15222222222222223</v>
      </c>
    </row>
    <row r="59" spans="1:12" ht="20.100000000000001" customHeight="1" thickBot="1" x14ac:dyDescent="0.3">
      <c r="A59" s="15" t="s">
        <v>25</v>
      </c>
      <c r="B59" s="5">
        <v>20</v>
      </c>
      <c r="C59" s="5">
        <v>22</v>
      </c>
      <c r="D59" s="5">
        <v>20</v>
      </c>
      <c r="E59" s="5">
        <v>18</v>
      </c>
      <c r="F59" s="5">
        <v>20</v>
      </c>
      <c r="G59" s="5">
        <v>29</v>
      </c>
      <c r="H59" s="5">
        <v>20</v>
      </c>
      <c r="I59" s="5">
        <v>18</v>
      </c>
      <c r="J59" s="10">
        <f>B59*4</f>
        <v>80</v>
      </c>
      <c r="K59" s="10">
        <f>C59+E59+G59+I59</f>
        <v>87</v>
      </c>
      <c r="L59" s="6">
        <f t="shared" si="28"/>
        <v>8.7499999999999994E-2</v>
      </c>
    </row>
    <row r="60" spans="1:12" ht="20.100000000000001" customHeight="1" thickBot="1" x14ac:dyDescent="0.3">
      <c r="A60" s="15" t="s">
        <v>26</v>
      </c>
      <c r="B60" s="5">
        <v>80</v>
      </c>
      <c r="C60" s="5">
        <v>63</v>
      </c>
      <c r="D60" s="5">
        <v>80</v>
      </c>
      <c r="E60" s="5">
        <v>58</v>
      </c>
      <c r="F60" s="5">
        <v>80</v>
      </c>
      <c r="G60" s="5">
        <v>52</v>
      </c>
      <c r="H60" s="5">
        <v>80</v>
      </c>
      <c r="I60" s="5">
        <v>51</v>
      </c>
      <c r="J60" s="10">
        <f t="shared" ref="J60:J62" si="35">B60*4</f>
        <v>320</v>
      </c>
      <c r="K60" s="10">
        <f t="shared" ref="K60:K62" si="36">C60+E60+G60+I60</f>
        <v>224</v>
      </c>
      <c r="L60" s="6">
        <f t="shared" si="28"/>
        <v>-0.3</v>
      </c>
    </row>
    <row r="61" spans="1:12" ht="20.100000000000001" customHeight="1" thickBot="1" x14ac:dyDescent="0.3">
      <c r="A61" s="15" t="s">
        <v>27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10">
        <f t="shared" si="35"/>
        <v>0</v>
      </c>
      <c r="K61" s="10">
        <f t="shared" si="36"/>
        <v>0</v>
      </c>
      <c r="L61" s="9" t="e">
        <f t="shared" si="28"/>
        <v>#DIV/0!</v>
      </c>
    </row>
    <row r="62" spans="1:12" ht="20.100000000000001" customHeight="1" thickBot="1" x14ac:dyDescent="0.3">
      <c r="A62" s="15" t="s">
        <v>28</v>
      </c>
      <c r="B62" s="5">
        <v>200</v>
      </c>
      <c r="C62" s="5">
        <v>182</v>
      </c>
      <c r="D62" s="5">
        <v>200</v>
      </c>
      <c r="E62" s="5">
        <v>186</v>
      </c>
      <c r="F62" s="5">
        <v>200</v>
      </c>
      <c r="G62" s="5">
        <v>275</v>
      </c>
      <c r="H62" s="5">
        <v>200</v>
      </c>
      <c r="I62" s="5">
        <v>176</v>
      </c>
      <c r="J62" s="10">
        <f t="shared" si="35"/>
        <v>800</v>
      </c>
      <c r="K62" s="10">
        <f t="shared" si="36"/>
        <v>819</v>
      </c>
      <c r="L62" s="6">
        <f t="shared" si="28"/>
        <v>2.375E-2</v>
      </c>
    </row>
    <row r="63" spans="1:12" ht="18" customHeight="1" thickBot="1" x14ac:dyDescent="0.3">
      <c r="A63" s="17" t="s">
        <v>24</v>
      </c>
      <c r="B63" s="4">
        <f t="shared" ref="B63:K63" si="37">SUM(B59:B62)</f>
        <v>300</v>
      </c>
      <c r="C63" s="4">
        <f t="shared" si="37"/>
        <v>267</v>
      </c>
      <c r="D63" s="4">
        <f t="shared" ref="D63:E63" si="38">SUM(D59:D62)</f>
        <v>300</v>
      </c>
      <c r="E63" s="4">
        <f t="shared" si="38"/>
        <v>262</v>
      </c>
      <c r="F63" s="4">
        <f t="shared" ref="F63:G63" si="39">SUM(F59:F62)</f>
        <v>300</v>
      </c>
      <c r="G63" s="4">
        <f t="shared" si="39"/>
        <v>356</v>
      </c>
      <c r="H63" s="4">
        <f t="shared" ref="H63:I63" si="40">SUM(H59:H62)</f>
        <v>300</v>
      </c>
      <c r="I63" s="4">
        <f t="shared" si="40"/>
        <v>245</v>
      </c>
      <c r="J63" s="4">
        <f t="shared" si="37"/>
        <v>1200</v>
      </c>
      <c r="K63" s="4">
        <f t="shared" si="37"/>
        <v>1130</v>
      </c>
      <c r="L63" s="6">
        <f t="shared" si="28"/>
        <v>-5.8333333333333334E-2</v>
      </c>
    </row>
    <row r="64" spans="1:12" ht="0.75" hidden="1" customHeight="1" thickBot="1" x14ac:dyDescent="0.3">
      <c r="A64" s="15" t="s">
        <v>40</v>
      </c>
      <c r="B64" s="5"/>
      <c r="C64" s="5"/>
      <c r="D64" s="5"/>
      <c r="E64" s="5"/>
      <c r="F64" s="5"/>
      <c r="G64" s="5"/>
      <c r="H64" s="5"/>
      <c r="I64" s="5"/>
      <c r="J64" s="4"/>
      <c r="K64" s="4"/>
      <c r="L64" s="6" t="e">
        <f t="shared" si="28"/>
        <v>#DIV/0!</v>
      </c>
    </row>
    <row r="65" spans="1:12" ht="19.5" hidden="1" customHeight="1" thickBot="1" x14ac:dyDescent="0.3">
      <c r="A65" s="15" t="s">
        <v>41</v>
      </c>
      <c r="B65" s="5"/>
      <c r="C65" s="5"/>
      <c r="D65" s="5"/>
      <c r="E65" s="5"/>
      <c r="F65" s="5"/>
      <c r="G65" s="5"/>
      <c r="H65" s="5"/>
      <c r="I65" s="5"/>
      <c r="J65" s="4"/>
      <c r="K65" s="4"/>
      <c r="L65" s="6" t="e">
        <f t="shared" si="28"/>
        <v>#DIV/0!</v>
      </c>
    </row>
    <row r="66" spans="1:12" ht="19.5" hidden="1" customHeight="1" thickBot="1" x14ac:dyDescent="0.3">
      <c r="A66" s="15" t="s">
        <v>42</v>
      </c>
      <c r="B66" s="5"/>
      <c r="C66" s="5"/>
      <c r="D66" s="5"/>
      <c r="E66" s="5"/>
      <c r="F66" s="5"/>
      <c r="G66" s="5"/>
      <c r="H66" s="5"/>
      <c r="I66" s="5"/>
      <c r="J66" s="4"/>
      <c r="K66" s="4"/>
      <c r="L66" s="6" t="e">
        <f t="shared" si="28"/>
        <v>#DIV/0!</v>
      </c>
    </row>
    <row r="67" spans="1:12" ht="19.5" hidden="1" customHeight="1" thickBot="1" x14ac:dyDescent="0.3">
      <c r="A67" s="17" t="s">
        <v>41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6" t="e">
        <f t="shared" si="28"/>
        <v>#DIV/0!</v>
      </c>
    </row>
    <row r="68" spans="1:12" ht="19.5" hidden="1" customHeight="1" thickBot="1" x14ac:dyDescent="0.3">
      <c r="A68" s="15" t="s">
        <v>43</v>
      </c>
      <c r="B68" s="5"/>
      <c r="C68" s="5"/>
      <c r="D68" s="5"/>
      <c r="E68" s="5"/>
      <c r="F68" s="5"/>
      <c r="G68" s="5"/>
      <c r="H68" s="5"/>
      <c r="I68" s="5"/>
      <c r="J68" s="4"/>
      <c r="K68" s="4"/>
      <c r="L68" s="6" t="e">
        <f t="shared" si="28"/>
        <v>#DIV/0!</v>
      </c>
    </row>
    <row r="69" spans="1:12" ht="19.5" hidden="1" customHeight="1" thickBot="1" x14ac:dyDescent="0.3">
      <c r="A69" s="15" t="s">
        <v>44</v>
      </c>
      <c r="B69" s="5"/>
      <c r="C69" s="5"/>
      <c r="D69" s="5"/>
      <c r="E69" s="5"/>
      <c r="F69" s="5"/>
      <c r="G69" s="5"/>
      <c r="H69" s="5"/>
      <c r="I69" s="5"/>
      <c r="J69" s="4"/>
      <c r="K69" s="4"/>
      <c r="L69" s="6" t="e">
        <f t="shared" si="28"/>
        <v>#DIV/0!</v>
      </c>
    </row>
    <row r="70" spans="1:12" ht="19.5" hidden="1" customHeight="1" thickBot="1" x14ac:dyDescent="0.3">
      <c r="A70" s="17" t="s">
        <v>45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6" t="e">
        <f t="shared" si="28"/>
        <v>#DIV/0!</v>
      </c>
    </row>
    <row r="71" spans="1:12" ht="19.5" hidden="1" customHeight="1" thickBot="1" x14ac:dyDescent="0.3">
      <c r="A71" s="15" t="s">
        <v>46</v>
      </c>
      <c r="B71" s="5"/>
      <c r="C71" s="5"/>
      <c r="D71" s="5"/>
      <c r="E71" s="5"/>
      <c r="F71" s="5"/>
      <c r="G71" s="5"/>
      <c r="H71" s="5"/>
      <c r="I71" s="5"/>
      <c r="J71" s="4"/>
      <c r="K71" s="4"/>
      <c r="L71" s="6" t="e">
        <f t="shared" si="28"/>
        <v>#DIV/0!</v>
      </c>
    </row>
    <row r="72" spans="1:12" ht="19.5" hidden="1" customHeight="1" thickBot="1" x14ac:dyDescent="0.3">
      <c r="A72" s="15" t="s">
        <v>47</v>
      </c>
      <c r="B72" s="5"/>
      <c r="C72" s="5"/>
      <c r="D72" s="5"/>
      <c r="E72" s="5"/>
      <c r="F72" s="5"/>
      <c r="G72" s="5"/>
      <c r="H72" s="5"/>
      <c r="I72" s="5"/>
      <c r="J72" s="4"/>
      <c r="K72" s="4"/>
      <c r="L72" s="6" t="e">
        <f t="shared" si="28"/>
        <v>#DIV/0!</v>
      </c>
    </row>
    <row r="73" spans="1:12" ht="19.5" hidden="1" customHeight="1" thickBot="1" x14ac:dyDescent="0.3">
      <c r="A73" s="15" t="s">
        <v>48</v>
      </c>
      <c r="B73" s="5"/>
      <c r="C73" s="5"/>
      <c r="D73" s="5"/>
      <c r="E73" s="5"/>
      <c r="F73" s="5"/>
      <c r="G73" s="5"/>
      <c r="H73" s="5"/>
      <c r="I73" s="5"/>
      <c r="J73" s="4"/>
      <c r="K73" s="4"/>
      <c r="L73" s="6" t="e">
        <f t="shared" si="28"/>
        <v>#DIV/0!</v>
      </c>
    </row>
    <row r="74" spans="1:12" ht="19.5" hidden="1" customHeight="1" thickBot="1" x14ac:dyDescent="0.3">
      <c r="A74" s="15" t="s">
        <v>49</v>
      </c>
      <c r="B74" s="5"/>
      <c r="C74" s="5"/>
      <c r="D74" s="5"/>
      <c r="E74" s="5"/>
      <c r="F74" s="5"/>
      <c r="G74" s="5"/>
      <c r="H74" s="5"/>
      <c r="I74" s="5"/>
      <c r="J74" s="4"/>
      <c r="K74" s="4"/>
      <c r="L74" s="6" t="e">
        <f t="shared" si="28"/>
        <v>#DIV/0!</v>
      </c>
    </row>
    <row r="75" spans="1:12" ht="20.100000000000001" customHeight="1" thickBot="1" x14ac:dyDescent="0.3">
      <c r="A75" s="15" t="s">
        <v>50</v>
      </c>
      <c r="B75" s="5">
        <v>31</v>
      </c>
      <c r="C75" s="5">
        <v>43</v>
      </c>
      <c r="D75" s="5">
        <v>31</v>
      </c>
      <c r="E75" s="5">
        <v>41</v>
      </c>
      <c r="F75" s="5">
        <v>31</v>
      </c>
      <c r="G75" s="5">
        <v>50</v>
      </c>
      <c r="H75" s="5">
        <v>31</v>
      </c>
      <c r="I75" s="5">
        <v>22</v>
      </c>
      <c r="J75" s="10">
        <f>B75*4</f>
        <v>124</v>
      </c>
      <c r="K75" s="10">
        <f>C75+E75+G75+I75</f>
        <v>156</v>
      </c>
      <c r="L75" s="6">
        <f t="shared" si="28"/>
        <v>0.25806451612903225</v>
      </c>
    </row>
    <row r="76" spans="1:12" ht="18" customHeight="1" thickBot="1" x14ac:dyDescent="0.3">
      <c r="A76" s="17" t="s">
        <v>51</v>
      </c>
      <c r="B76" s="4">
        <f t="shared" ref="B76:C76" si="41">SUM(B75)</f>
        <v>31</v>
      </c>
      <c r="C76" s="4">
        <f t="shared" si="41"/>
        <v>43</v>
      </c>
      <c r="D76" s="4">
        <f t="shared" ref="D76:E76" si="42">SUM(D75)</f>
        <v>31</v>
      </c>
      <c r="E76" s="4">
        <f t="shared" si="42"/>
        <v>41</v>
      </c>
      <c r="F76" s="4">
        <f t="shared" ref="F76:G76" si="43">SUM(F75)</f>
        <v>31</v>
      </c>
      <c r="G76" s="4">
        <f t="shared" si="43"/>
        <v>50</v>
      </c>
      <c r="H76" s="4">
        <f t="shared" ref="H76:I76" si="44">SUM(H75)</f>
        <v>31</v>
      </c>
      <c r="I76" s="4">
        <f t="shared" si="44"/>
        <v>22</v>
      </c>
      <c r="J76" s="8">
        <f>SUM(J72:J75)</f>
        <v>124</v>
      </c>
      <c r="K76" s="8">
        <f>SUM(K72:K75)</f>
        <v>156</v>
      </c>
      <c r="L76" s="6">
        <f t="shared" si="28"/>
        <v>0.25806451612903225</v>
      </c>
    </row>
    <row r="77" spans="1:12" ht="19.5" hidden="1" customHeight="1" thickBot="1" x14ac:dyDescent="0.3">
      <c r="A77" s="15" t="s">
        <v>52</v>
      </c>
      <c r="B77" s="5"/>
      <c r="C77" s="5"/>
      <c r="D77" s="5"/>
      <c r="E77" s="5"/>
      <c r="F77" s="5"/>
      <c r="G77" s="5"/>
      <c r="H77" s="5"/>
      <c r="I77" s="5"/>
      <c r="J77" s="4"/>
      <c r="K77" s="4"/>
      <c r="L77" s="6" t="e">
        <f t="shared" si="28"/>
        <v>#DIV/0!</v>
      </c>
    </row>
    <row r="78" spans="1:12" ht="19.5" hidden="1" customHeight="1" thickBot="1" x14ac:dyDescent="0.3">
      <c r="A78" s="15" t="s">
        <v>53</v>
      </c>
      <c r="B78" s="5"/>
      <c r="C78" s="5"/>
      <c r="D78" s="5"/>
      <c r="E78" s="5"/>
      <c r="F78" s="5"/>
      <c r="G78" s="5"/>
      <c r="H78" s="5"/>
      <c r="I78" s="5"/>
      <c r="J78" s="4"/>
      <c r="K78" s="4"/>
      <c r="L78" s="6" t="e">
        <f t="shared" si="28"/>
        <v>#DIV/0!</v>
      </c>
    </row>
    <row r="79" spans="1:12" ht="15.75" thickBot="1" x14ac:dyDescent="0.3">
      <c r="A79" s="15" t="s">
        <v>54</v>
      </c>
      <c r="B79" s="5">
        <v>200</v>
      </c>
      <c r="C79" s="5">
        <v>206</v>
      </c>
      <c r="D79" s="5">
        <v>200</v>
      </c>
      <c r="E79" s="5">
        <v>165</v>
      </c>
      <c r="F79" s="5">
        <v>200</v>
      </c>
      <c r="G79" s="5">
        <v>271</v>
      </c>
      <c r="H79" s="5">
        <v>200</v>
      </c>
      <c r="I79" s="5">
        <v>121</v>
      </c>
      <c r="J79" s="10">
        <f>B79*4</f>
        <v>800</v>
      </c>
      <c r="K79" s="10">
        <f>C79+E79+G79+I79</f>
        <v>763</v>
      </c>
      <c r="L79" s="6">
        <f t="shared" si="28"/>
        <v>-4.6249999999999999E-2</v>
      </c>
    </row>
    <row r="80" spans="1:12" ht="19.5" hidden="1" customHeight="1" thickBot="1" x14ac:dyDescent="0.3">
      <c r="A80" s="15" t="s">
        <v>55</v>
      </c>
      <c r="B80" s="5"/>
      <c r="C80" s="5"/>
      <c r="D80" s="5"/>
      <c r="E80" s="5"/>
      <c r="F80" s="5"/>
      <c r="G80" s="5"/>
      <c r="H80" s="5"/>
      <c r="I80" s="5"/>
      <c r="J80" s="10">
        <f t="shared" ref="J80:J84" si="45">B80*4</f>
        <v>0</v>
      </c>
      <c r="K80" s="10">
        <f t="shared" ref="K80:K84" si="46">C80+E80+G80+I80</f>
        <v>0</v>
      </c>
      <c r="L80" s="6" t="e">
        <f t="shared" si="28"/>
        <v>#DIV/0!</v>
      </c>
    </row>
    <row r="81" spans="1:12" ht="19.5" hidden="1" customHeight="1" thickBot="1" x14ac:dyDescent="0.3">
      <c r="A81" s="15" t="s">
        <v>56</v>
      </c>
      <c r="B81" s="5"/>
      <c r="C81" s="5"/>
      <c r="D81" s="5"/>
      <c r="E81" s="5"/>
      <c r="F81" s="5"/>
      <c r="G81" s="5"/>
      <c r="H81" s="5"/>
      <c r="I81" s="5"/>
      <c r="J81" s="10">
        <f t="shared" si="45"/>
        <v>0</v>
      </c>
      <c r="K81" s="10">
        <f t="shared" si="46"/>
        <v>0</v>
      </c>
      <c r="L81" s="6" t="e">
        <f t="shared" si="28"/>
        <v>#DIV/0!</v>
      </c>
    </row>
    <row r="82" spans="1:12" ht="20.100000000000001" customHeight="1" thickBot="1" x14ac:dyDescent="0.3">
      <c r="A82" s="15" t="s">
        <v>29</v>
      </c>
      <c r="B82" s="5">
        <v>80</v>
      </c>
      <c r="C82" s="5">
        <v>94</v>
      </c>
      <c r="D82" s="5">
        <v>80</v>
      </c>
      <c r="E82" s="5">
        <v>180</v>
      </c>
      <c r="F82" s="5">
        <v>80</v>
      </c>
      <c r="G82" s="5">
        <v>192</v>
      </c>
      <c r="H82" s="5">
        <v>80</v>
      </c>
      <c r="I82" s="5">
        <v>78</v>
      </c>
      <c r="J82" s="10">
        <f t="shared" si="45"/>
        <v>320</v>
      </c>
      <c r="K82" s="10">
        <f t="shared" si="46"/>
        <v>544</v>
      </c>
      <c r="L82" s="6">
        <f t="shared" si="28"/>
        <v>0.7</v>
      </c>
    </row>
    <row r="83" spans="1:12" ht="15.75" thickBot="1" x14ac:dyDescent="0.3">
      <c r="A83" s="15" t="s">
        <v>30</v>
      </c>
      <c r="B83" s="5">
        <v>20</v>
      </c>
      <c r="C83" s="5">
        <v>45</v>
      </c>
      <c r="D83" s="5">
        <v>20</v>
      </c>
      <c r="E83" s="5">
        <v>0</v>
      </c>
      <c r="F83" s="5">
        <v>20</v>
      </c>
      <c r="G83" s="5">
        <v>9</v>
      </c>
      <c r="H83" s="5">
        <v>20</v>
      </c>
      <c r="I83" s="5">
        <v>23</v>
      </c>
      <c r="J83" s="10">
        <f t="shared" si="45"/>
        <v>80</v>
      </c>
      <c r="K83" s="10">
        <f t="shared" si="46"/>
        <v>77</v>
      </c>
      <c r="L83" s="6">
        <f t="shared" si="28"/>
        <v>-3.7499999999999999E-2</v>
      </c>
    </row>
    <row r="84" spans="1:12" ht="18.75" customHeight="1" thickBot="1" x14ac:dyDescent="0.3">
      <c r="A84" s="15" t="s">
        <v>31</v>
      </c>
      <c r="B84" s="5">
        <v>140</v>
      </c>
      <c r="C84" s="5">
        <v>140</v>
      </c>
      <c r="D84" s="5">
        <v>140</v>
      </c>
      <c r="E84" s="5">
        <v>88</v>
      </c>
      <c r="F84" s="5">
        <v>140</v>
      </c>
      <c r="G84" s="5">
        <v>117</v>
      </c>
      <c r="H84" s="5">
        <v>140</v>
      </c>
      <c r="I84" s="5">
        <v>95</v>
      </c>
      <c r="J84" s="10">
        <f t="shared" si="45"/>
        <v>560</v>
      </c>
      <c r="K84" s="10">
        <f t="shared" si="46"/>
        <v>440</v>
      </c>
      <c r="L84" s="6">
        <f t="shared" ref="L84:L86" si="47">(K84-J84)/J84</f>
        <v>-0.21428571428571427</v>
      </c>
    </row>
    <row r="85" spans="1:12" ht="19.5" hidden="1" customHeight="1" thickBot="1" x14ac:dyDescent="0.3">
      <c r="A85" s="15" t="s">
        <v>57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6" t="e">
        <f t="shared" si="47"/>
        <v>#DIV/0!</v>
      </c>
    </row>
    <row r="86" spans="1:12" ht="15.75" hidden="1" thickBot="1" x14ac:dyDescent="0.3">
      <c r="A86" s="15" t="s">
        <v>58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6" t="e">
        <f t="shared" si="47"/>
        <v>#DIV/0!</v>
      </c>
    </row>
    <row r="87" spans="1:12" ht="15.75" thickBot="1" x14ac:dyDescent="0.3">
      <c r="A87" s="17" t="s">
        <v>16</v>
      </c>
      <c r="B87" s="4">
        <f t="shared" ref="B87:K87" si="48">SUM(B79:B86)</f>
        <v>440</v>
      </c>
      <c r="C87" s="4">
        <f t="shared" si="48"/>
        <v>485</v>
      </c>
      <c r="D87" s="4">
        <f t="shared" ref="D87:E87" si="49">SUM(D79:D86)</f>
        <v>440</v>
      </c>
      <c r="E87" s="4">
        <f t="shared" si="49"/>
        <v>433</v>
      </c>
      <c r="F87" s="4">
        <f t="shared" ref="F87:G87" si="50">SUM(F79:F86)</f>
        <v>440</v>
      </c>
      <c r="G87" s="4">
        <f t="shared" si="50"/>
        <v>589</v>
      </c>
      <c r="H87" s="4">
        <f t="shared" ref="H87:I87" si="51">SUM(H79:H86)</f>
        <v>440</v>
      </c>
      <c r="I87" s="4">
        <f t="shared" si="51"/>
        <v>317</v>
      </c>
      <c r="J87" s="4">
        <f t="shared" si="48"/>
        <v>1760</v>
      </c>
      <c r="K87" s="4">
        <f t="shared" si="48"/>
        <v>1824</v>
      </c>
      <c r="L87" s="6">
        <f t="shared" ref="L87" si="52">(K87-J87)/J87</f>
        <v>3.6363636363636362E-2</v>
      </c>
    </row>
    <row r="88" spans="1:12" ht="15.75" thickBot="1" x14ac:dyDescent="0.3">
      <c r="A88" s="15" t="s">
        <v>59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4"/>
    </row>
    <row r="89" spans="1:12" ht="20.100000000000001" customHeight="1" thickBot="1" x14ac:dyDescent="0.3">
      <c r="A89" s="15" t="s">
        <v>2</v>
      </c>
      <c r="B89" s="4">
        <f t="shared" ref="B89:K89" si="53">B87+B76+B63+B58</f>
        <v>1221</v>
      </c>
      <c r="C89" s="4">
        <f t="shared" si="53"/>
        <v>1060</v>
      </c>
      <c r="D89" s="4">
        <f t="shared" ref="D89:E89" si="54">D87+D76+D63+D58</f>
        <v>1221</v>
      </c>
      <c r="E89" s="4">
        <f t="shared" si="54"/>
        <v>1360</v>
      </c>
      <c r="F89" s="4">
        <f t="shared" ref="F89:G89" si="55">F87+F76+F63+F58</f>
        <v>1221</v>
      </c>
      <c r="G89" s="4">
        <f t="shared" si="55"/>
        <v>1696</v>
      </c>
      <c r="H89" s="4">
        <f t="shared" ref="H89:I89" si="56">H87+H76+H63+H58</f>
        <v>1221</v>
      </c>
      <c r="I89" s="4">
        <f t="shared" si="56"/>
        <v>1068</v>
      </c>
      <c r="J89" s="4">
        <f t="shared" si="53"/>
        <v>4884</v>
      </c>
      <c r="K89" s="4">
        <f t="shared" si="53"/>
        <v>5184</v>
      </c>
      <c r="L89" s="6">
        <f t="shared" ref="L89" si="57">(K89-J89)/J89</f>
        <v>6.1425061425061427E-2</v>
      </c>
    </row>
    <row r="90" spans="1:12" ht="20.100000000000001" customHeight="1" x14ac:dyDescent="0.25">
      <c r="A90" s="16"/>
    </row>
    <row r="91" spans="1:12" ht="20.100000000000001" customHeight="1" thickBot="1" x14ac:dyDescent="0.3">
      <c r="A91" s="32" t="s">
        <v>17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1:12" ht="20.100000000000001" customHeight="1" thickBot="1" x14ac:dyDescent="0.3">
      <c r="A92" s="27"/>
      <c r="B92" s="29" t="s">
        <v>1</v>
      </c>
      <c r="C92" s="30"/>
      <c r="D92" s="29" t="s">
        <v>107</v>
      </c>
      <c r="E92" s="30"/>
      <c r="F92" s="29" t="s">
        <v>109</v>
      </c>
      <c r="G92" s="30"/>
      <c r="H92" s="29" t="s">
        <v>110</v>
      </c>
      <c r="I92" s="30"/>
      <c r="J92" s="29" t="s">
        <v>2</v>
      </c>
      <c r="K92" s="31"/>
      <c r="L92" s="30"/>
    </row>
    <row r="93" spans="1:12" ht="20.100000000000001" customHeight="1" thickBot="1" x14ac:dyDescent="0.3">
      <c r="A93" s="28"/>
      <c r="B93" s="4" t="s">
        <v>3</v>
      </c>
      <c r="C93" s="4" t="s">
        <v>4</v>
      </c>
      <c r="D93" s="4" t="s">
        <v>3</v>
      </c>
      <c r="E93" s="4" t="s">
        <v>4</v>
      </c>
      <c r="F93" s="4" t="s">
        <v>3</v>
      </c>
      <c r="G93" s="4" t="s">
        <v>4</v>
      </c>
      <c r="H93" s="4" t="s">
        <v>3</v>
      </c>
      <c r="I93" s="4" t="s">
        <v>4</v>
      </c>
      <c r="J93" s="4" t="s">
        <v>3</v>
      </c>
      <c r="K93" s="4" t="s">
        <v>4</v>
      </c>
      <c r="L93" s="4" t="s">
        <v>5</v>
      </c>
    </row>
    <row r="94" spans="1:12" ht="15.75" thickBot="1" x14ac:dyDescent="0.3">
      <c r="A94" s="15" t="s">
        <v>19</v>
      </c>
      <c r="B94" s="5">
        <v>500</v>
      </c>
      <c r="C94" s="5">
        <v>413</v>
      </c>
      <c r="D94" s="5">
        <v>500</v>
      </c>
      <c r="E94" s="5">
        <v>416</v>
      </c>
      <c r="F94" s="5">
        <v>500</v>
      </c>
      <c r="G94" s="5">
        <v>487</v>
      </c>
      <c r="H94" s="5">
        <v>500</v>
      </c>
      <c r="I94" s="5">
        <v>482</v>
      </c>
      <c r="J94" s="10">
        <f>B94*4</f>
        <v>2000</v>
      </c>
      <c r="K94" s="10">
        <f>C94+E94+G94+I94</f>
        <v>1798</v>
      </c>
      <c r="L94" s="6">
        <f t="shared" ref="L94:L95" si="58">(K94-J94)/J94</f>
        <v>-0.10100000000000001</v>
      </c>
    </row>
    <row r="95" spans="1:12" ht="28.5" customHeight="1" thickBot="1" x14ac:dyDescent="0.3">
      <c r="A95" s="15" t="s">
        <v>20</v>
      </c>
      <c r="B95" s="5">
        <v>172</v>
      </c>
      <c r="C95" s="5">
        <v>190</v>
      </c>
      <c r="D95" s="5">
        <v>172</v>
      </c>
      <c r="E95" s="5">
        <v>135</v>
      </c>
      <c r="F95" s="5">
        <v>172</v>
      </c>
      <c r="G95" s="5">
        <v>151</v>
      </c>
      <c r="H95" s="5">
        <v>172</v>
      </c>
      <c r="I95" s="5">
        <v>178</v>
      </c>
      <c r="J95" s="10">
        <f>B95*4</f>
        <v>688</v>
      </c>
      <c r="K95" s="10">
        <f>C95+E95+G95+I95</f>
        <v>654</v>
      </c>
      <c r="L95" s="6">
        <f t="shared" si="58"/>
        <v>-4.9418604651162788E-2</v>
      </c>
    </row>
    <row r="96" spans="1:12" ht="15.75" hidden="1" thickBot="1" x14ac:dyDescent="0.3">
      <c r="A96" s="15" t="s">
        <v>60</v>
      </c>
      <c r="B96" s="5"/>
      <c r="C96" s="5"/>
      <c r="D96" s="5"/>
      <c r="E96" s="5"/>
      <c r="F96" s="5"/>
      <c r="G96" s="5"/>
      <c r="H96" s="5"/>
      <c r="I96" s="5"/>
      <c r="J96" s="4"/>
      <c r="K96" s="4"/>
      <c r="L96" s="4"/>
    </row>
    <row r="97" spans="1:12" ht="15.75" hidden="1" thickBot="1" x14ac:dyDescent="0.3">
      <c r="A97" s="15" t="s">
        <v>61</v>
      </c>
      <c r="B97" s="5"/>
      <c r="C97" s="5"/>
      <c r="D97" s="5"/>
      <c r="E97" s="5"/>
      <c r="F97" s="5"/>
      <c r="G97" s="5"/>
      <c r="H97" s="5"/>
      <c r="I97" s="5"/>
      <c r="J97" s="4"/>
      <c r="K97" s="4"/>
      <c r="L97" s="4"/>
    </row>
    <row r="98" spans="1:12" ht="15.75" hidden="1" thickBot="1" x14ac:dyDescent="0.3">
      <c r="A98" s="15" t="s">
        <v>62</v>
      </c>
      <c r="B98" s="5"/>
      <c r="C98" s="5"/>
      <c r="D98" s="5"/>
      <c r="E98" s="5"/>
      <c r="F98" s="5"/>
      <c r="G98" s="5"/>
      <c r="H98" s="5"/>
      <c r="I98" s="5"/>
      <c r="J98" s="4"/>
      <c r="K98" s="4"/>
      <c r="L98" s="4"/>
    </row>
    <row r="99" spans="1:12" ht="15.75" hidden="1" thickBot="1" x14ac:dyDescent="0.3">
      <c r="A99" s="15" t="s">
        <v>63</v>
      </c>
      <c r="B99" s="5"/>
      <c r="C99" s="5"/>
      <c r="D99" s="5"/>
      <c r="E99" s="5"/>
      <c r="F99" s="5"/>
      <c r="G99" s="5"/>
      <c r="H99" s="5"/>
      <c r="I99" s="5"/>
      <c r="J99" s="4"/>
      <c r="K99" s="4"/>
      <c r="L99" s="4"/>
    </row>
    <row r="100" spans="1:12" ht="15.75" hidden="1" thickBot="1" x14ac:dyDescent="0.3">
      <c r="A100" s="15" t="s">
        <v>64</v>
      </c>
      <c r="B100" s="5"/>
      <c r="C100" s="5"/>
      <c r="D100" s="5"/>
      <c r="E100" s="5"/>
      <c r="F100" s="5"/>
      <c r="G100" s="5"/>
      <c r="H100" s="5"/>
      <c r="I100" s="5"/>
      <c r="J100" s="4"/>
      <c r="K100" s="4"/>
      <c r="L100" s="4"/>
    </row>
    <row r="101" spans="1:12" ht="19.5" hidden="1" customHeight="1" thickBot="1" x14ac:dyDescent="0.3">
      <c r="A101" s="15" t="s">
        <v>65</v>
      </c>
      <c r="B101" s="5"/>
      <c r="C101" s="5"/>
      <c r="D101" s="5"/>
      <c r="E101" s="5"/>
      <c r="F101" s="5"/>
      <c r="G101" s="5"/>
      <c r="H101" s="5"/>
      <c r="I101" s="5"/>
      <c r="J101" s="4"/>
      <c r="K101" s="4"/>
      <c r="L101" s="4"/>
    </row>
    <row r="102" spans="1:12" ht="19.5" hidden="1" customHeight="1" thickBot="1" x14ac:dyDescent="0.3">
      <c r="A102" s="15" t="s">
        <v>66</v>
      </c>
      <c r="B102" s="5"/>
      <c r="C102" s="5"/>
      <c r="D102" s="5"/>
      <c r="E102" s="5"/>
      <c r="F102" s="5"/>
      <c r="G102" s="5"/>
      <c r="H102" s="5"/>
      <c r="I102" s="5"/>
      <c r="J102" s="4"/>
      <c r="K102" s="4"/>
      <c r="L102" s="4"/>
    </row>
    <row r="103" spans="1:12" ht="20.100000000000001" customHeight="1" x14ac:dyDescent="0.25">
      <c r="A103" s="16"/>
    </row>
    <row r="104" spans="1:12" ht="0.75" customHeight="1" thickBot="1" x14ac:dyDescent="0.3">
      <c r="A104" s="32" t="s">
        <v>67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 ht="18.75" customHeight="1" thickBot="1" x14ac:dyDescent="0.3">
      <c r="A105" s="36" t="s">
        <v>108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</row>
    <row r="106" spans="1:12" ht="19.5" customHeight="1" thickBot="1" x14ac:dyDescent="0.3">
      <c r="A106" s="37"/>
      <c r="B106" s="29" t="s">
        <v>1</v>
      </c>
      <c r="C106" s="30"/>
      <c r="D106" s="29" t="s">
        <v>107</v>
      </c>
      <c r="E106" s="30"/>
      <c r="F106" s="29" t="s">
        <v>109</v>
      </c>
      <c r="G106" s="30"/>
      <c r="H106" s="29" t="s">
        <v>110</v>
      </c>
      <c r="I106" s="30"/>
      <c r="J106" s="29" t="s">
        <v>2</v>
      </c>
      <c r="K106" s="31"/>
      <c r="L106" s="30"/>
    </row>
    <row r="107" spans="1:12" ht="19.5" customHeight="1" thickBot="1" x14ac:dyDescent="0.3">
      <c r="A107" s="38"/>
      <c r="B107" s="4" t="s">
        <v>3</v>
      </c>
      <c r="C107" s="4" t="s">
        <v>4</v>
      </c>
      <c r="D107" s="4" t="s">
        <v>3</v>
      </c>
      <c r="E107" s="4" t="s">
        <v>4</v>
      </c>
      <c r="F107" s="4" t="s">
        <v>3</v>
      </c>
      <c r="G107" s="4" t="s">
        <v>4</v>
      </c>
      <c r="H107" s="4" t="s">
        <v>3</v>
      </c>
      <c r="I107" s="4" t="s">
        <v>4</v>
      </c>
      <c r="J107" s="4" t="s">
        <v>3</v>
      </c>
      <c r="K107" s="4" t="s">
        <v>4</v>
      </c>
      <c r="L107" s="4" t="s">
        <v>5</v>
      </c>
    </row>
    <row r="108" spans="1:12" ht="19.5" customHeight="1" thickBot="1" x14ac:dyDescent="0.3">
      <c r="A108" s="24" t="s">
        <v>10</v>
      </c>
      <c r="B108" s="26">
        <v>0</v>
      </c>
      <c r="C108" s="26">
        <v>356</v>
      </c>
      <c r="D108" s="26">
        <v>0</v>
      </c>
      <c r="E108" s="26">
        <v>414</v>
      </c>
      <c r="F108" s="26">
        <v>0</v>
      </c>
      <c r="G108" s="26">
        <v>504</v>
      </c>
      <c r="H108" s="26">
        <v>0</v>
      </c>
      <c r="I108" s="26">
        <v>457</v>
      </c>
      <c r="J108" s="10">
        <v>0</v>
      </c>
      <c r="K108" s="10">
        <f>C108+E108+G108+I108</f>
        <v>1731</v>
      </c>
      <c r="L108" s="10">
        <v>0</v>
      </c>
    </row>
    <row r="109" spans="1:12" ht="19.5" customHeight="1" thickBot="1" x14ac:dyDescent="0.3">
      <c r="A109" s="24" t="s">
        <v>11</v>
      </c>
      <c r="B109" s="26">
        <v>0</v>
      </c>
      <c r="C109" s="26">
        <v>0</v>
      </c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10">
        <v>0</v>
      </c>
      <c r="K109" s="10">
        <v>0</v>
      </c>
      <c r="L109" s="10">
        <v>0</v>
      </c>
    </row>
    <row r="110" spans="1:12" ht="19.5" customHeight="1" x14ac:dyDescent="0.25">
      <c r="A110" s="25"/>
      <c r="B110"/>
      <c r="C110"/>
      <c r="D110"/>
      <c r="E110"/>
      <c r="F110"/>
      <c r="G110"/>
      <c r="H110"/>
      <c r="I110"/>
      <c r="J110"/>
      <c r="K110"/>
      <c r="L110"/>
    </row>
    <row r="111" spans="1:12" ht="19.5" customHeight="1" x14ac:dyDescent="0.25">
      <c r="A111" s="16"/>
    </row>
    <row r="112" spans="1:12" ht="20.100000000000001" customHeight="1" thickBot="1" x14ac:dyDescent="0.3">
      <c r="A112" s="39" t="s">
        <v>72</v>
      </c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</row>
    <row r="113" spans="1:12" ht="19.5" customHeight="1" thickBot="1" x14ac:dyDescent="0.3">
      <c r="A113" s="27"/>
      <c r="B113" s="29" t="s">
        <v>1</v>
      </c>
      <c r="C113" s="30"/>
      <c r="D113" s="29" t="s">
        <v>107</v>
      </c>
      <c r="E113" s="30"/>
      <c r="F113" s="29" t="s">
        <v>109</v>
      </c>
      <c r="G113" s="30"/>
      <c r="H113" s="29" t="s">
        <v>110</v>
      </c>
      <c r="I113" s="30"/>
      <c r="J113" s="29" t="s">
        <v>2</v>
      </c>
      <c r="K113" s="31"/>
      <c r="L113" s="30"/>
    </row>
    <row r="114" spans="1:12" ht="19.5" customHeight="1" thickBot="1" x14ac:dyDescent="0.3">
      <c r="A114" s="28"/>
      <c r="B114" s="4" t="s">
        <v>3</v>
      </c>
      <c r="C114" s="4" t="s">
        <v>4</v>
      </c>
      <c r="D114" s="4" t="s">
        <v>3</v>
      </c>
      <c r="E114" s="4" t="s">
        <v>4</v>
      </c>
      <c r="F114" s="4" t="s">
        <v>3</v>
      </c>
      <c r="G114" s="4" t="s">
        <v>4</v>
      </c>
      <c r="H114" s="4" t="s">
        <v>3</v>
      </c>
      <c r="I114" s="4" t="s">
        <v>4</v>
      </c>
      <c r="J114" s="4" t="s">
        <v>3</v>
      </c>
      <c r="K114" s="4" t="s">
        <v>4</v>
      </c>
      <c r="L114" s="4" t="s">
        <v>5</v>
      </c>
    </row>
    <row r="115" spans="1:12" ht="19.5" customHeight="1" thickBot="1" x14ac:dyDescent="0.3">
      <c r="A115" s="21" t="s">
        <v>73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4">
        <v>0</v>
      </c>
      <c r="K115" s="10">
        <f>C115</f>
        <v>0</v>
      </c>
      <c r="L115" s="4">
        <v>0</v>
      </c>
    </row>
    <row r="116" spans="1:12" ht="19.5" customHeight="1" thickBot="1" x14ac:dyDescent="0.3">
      <c r="A116" s="21" t="s">
        <v>74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4">
        <v>0</v>
      </c>
      <c r="K116" s="10">
        <f t="shared" ref="K116:K149" si="59">C116</f>
        <v>0</v>
      </c>
      <c r="L116" s="4">
        <v>0</v>
      </c>
    </row>
    <row r="117" spans="1:12" ht="19.5" customHeight="1" thickBot="1" x14ac:dyDescent="0.3">
      <c r="A117" s="21" t="s">
        <v>75</v>
      </c>
      <c r="B117" s="5">
        <v>0</v>
      </c>
      <c r="C117" s="5">
        <v>1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4">
        <v>0</v>
      </c>
      <c r="K117" s="10">
        <f t="shared" si="59"/>
        <v>1</v>
      </c>
      <c r="L117" s="4">
        <v>0</v>
      </c>
    </row>
    <row r="118" spans="1:12" ht="19.5" customHeight="1" thickBot="1" x14ac:dyDescent="0.3">
      <c r="A118" s="21" t="s">
        <v>76</v>
      </c>
      <c r="B118" s="2">
        <v>0</v>
      </c>
      <c r="C118" s="2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4">
        <v>0</v>
      </c>
      <c r="K118" s="10">
        <f t="shared" si="59"/>
        <v>0</v>
      </c>
      <c r="L118" s="4">
        <v>0</v>
      </c>
    </row>
    <row r="119" spans="1:12" ht="19.5" customHeight="1" thickBot="1" x14ac:dyDescent="0.3">
      <c r="A119" s="21" t="s">
        <v>77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4">
        <v>0</v>
      </c>
      <c r="K119" s="10">
        <f t="shared" si="59"/>
        <v>0</v>
      </c>
      <c r="L119" s="4">
        <v>0</v>
      </c>
    </row>
    <row r="120" spans="1:12" ht="19.5" customHeight="1" thickBot="1" x14ac:dyDescent="0.3">
      <c r="A120" s="21" t="s">
        <v>78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4">
        <v>0</v>
      </c>
      <c r="K120" s="10">
        <f t="shared" si="59"/>
        <v>0</v>
      </c>
      <c r="L120" s="4">
        <v>0</v>
      </c>
    </row>
    <row r="121" spans="1:12" ht="19.5" customHeight="1" thickBot="1" x14ac:dyDescent="0.3">
      <c r="A121" s="21" t="s">
        <v>79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4">
        <v>0</v>
      </c>
      <c r="K121" s="10">
        <f t="shared" si="59"/>
        <v>0</v>
      </c>
      <c r="L121" s="4">
        <v>0</v>
      </c>
    </row>
    <row r="122" spans="1:12" ht="19.5" customHeight="1" thickBot="1" x14ac:dyDescent="0.3">
      <c r="A122" s="21" t="s">
        <v>80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4">
        <v>0</v>
      </c>
      <c r="K122" s="10">
        <f t="shared" si="59"/>
        <v>0</v>
      </c>
      <c r="L122" s="4">
        <v>0</v>
      </c>
    </row>
    <row r="123" spans="1:12" ht="19.5" customHeight="1" thickBot="1" x14ac:dyDescent="0.3">
      <c r="A123" s="21" t="s">
        <v>81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4">
        <v>0</v>
      </c>
      <c r="K123" s="10">
        <f t="shared" si="59"/>
        <v>0</v>
      </c>
      <c r="L123" s="4">
        <v>0</v>
      </c>
    </row>
    <row r="124" spans="1:12" ht="15" customHeight="1" thickBot="1" x14ac:dyDescent="0.3">
      <c r="A124" s="22" t="s">
        <v>82</v>
      </c>
      <c r="B124" s="4">
        <v>0</v>
      </c>
      <c r="C124" s="4">
        <v>1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10">
        <f t="shared" si="59"/>
        <v>1</v>
      </c>
      <c r="L124" s="4">
        <v>0</v>
      </c>
    </row>
    <row r="125" spans="1:12" ht="15.75" thickBot="1" x14ac:dyDescent="0.3">
      <c r="A125" s="21" t="s">
        <v>83</v>
      </c>
      <c r="B125" s="5">
        <v>0</v>
      </c>
      <c r="C125" s="5">
        <v>1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4">
        <v>0</v>
      </c>
      <c r="K125" s="10">
        <f t="shared" si="59"/>
        <v>1</v>
      </c>
      <c r="L125" s="4">
        <v>0</v>
      </c>
    </row>
    <row r="126" spans="1:12" ht="15.75" thickBot="1" x14ac:dyDescent="0.3">
      <c r="A126" s="21" t="s">
        <v>84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4">
        <v>0</v>
      </c>
      <c r="K126" s="10">
        <f t="shared" si="59"/>
        <v>0</v>
      </c>
      <c r="L126" s="4">
        <v>0</v>
      </c>
    </row>
    <row r="127" spans="1:12" ht="15.75" thickBot="1" x14ac:dyDescent="0.3">
      <c r="A127" s="21" t="s">
        <v>85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4">
        <v>0</v>
      </c>
      <c r="K127" s="10">
        <f t="shared" si="59"/>
        <v>0</v>
      </c>
      <c r="L127" s="4">
        <v>0</v>
      </c>
    </row>
    <row r="128" spans="1:12" ht="25.5" thickBot="1" x14ac:dyDescent="0.3">
      <c r="A128" s="21" t="s">
        <v>86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4">
        <v>0</v>
      </c>
      <c r="K128" s="10">
        <f t="shared" si="59"/>
        <v>0</v>
      </c>
      <c r="L128" s="4">
        <v>0</v>
      </c>
    </row>
    <row r="129" spans="1:13" ht="25.5" thickBot="1" x14ac:dyDescent="0.3">
      <c r="A129" s="21" t="s">
        <v>87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4">
        <v>0</v>
      </c>
      <c r="K129" s="10">
        <f t="shared" si="59"/>
        <v>0</v>
      </c>
      <c r="L129" s="4">
        <v>0</v>
      </c>
    </row>
    <row r="130" spans="1:13" ht="15.75" thickBot="1" x14ac:dyDescent="0.3">
      <c r="A130" s="21" t="s">
        <v>88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4">
        <v>0</v>
      </c>
      <c r="K130" s="10">
        <f t="shared" si="59"/>
        <v>0</v>
      </c>
      <c r="L130" s="4">
        <v>0</v>
      </c>
    </row>
    <row r="131" spans="1:13" ht="15.75" thickBot="1" x14ac:dyDescent="0.3">
      <c r="A131" s="22" t="s">
        <v>89</v>
      </c>
      <c r="B131" s="4">
        <v>0</v>
      </c>
      <c r="C131" s="4">
        <v>1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10">
        <f t="shared" si="59"/>
        <v>1</v>
      </c>
      <c r="L131" s="4">
        <v>0</v>
      </c>
    </row>
    <row r="132" spans="1:13" ht="15.75" thickBot="1" x14ac:dyDescent="0.3">
      <c r="A132" s="21" t="s">
        <v>90</v>
      </c>
      <c r="B132" s="5">
        <v>0</v>
      </c>
      <c r="C132" s="5">
        <v>1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4">
        <v>0</v>
      </c>
      <c r="K132" s="10">
        <f t="shared" si="59"/>
        <v>1</v>
      </c>
      <c r="L132" s="4">
        <v>0</v>
      </c>
    </row>
    <row r="133" spans="1:13" ht="25.5" thickBot="1" x14ac:dyDescent="0.3">
      <c r="A133" s="21" t="s">
        <v>91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4">
        <v>0</v>
      </c>
      <c r="K133" s="10">
        <f t="shared" si="59"/>
        <v>0</v>
      </c>
      <c r="L133" s="4">
        <v>0</v>
      </c>
    </row>
    <row r="134" spans="1:13" ht="25.5" thickBot="1" x14ac:dyDescent="0.3">
      <c r="A134" s="21" t="s">
        <v>92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4">
        <v>0</v>
      </c>
      <c r="K134" s="10">
        <f t="shared" si="59"/>
        <v>0</v>
      </c>
      <c r="L134" s="4">
        <v>0</v>
      </c>
    </row>
    <row r="135" spans="1:13" ht="25.5" thickBot="1" x14ac:dyDescent="0.3">
      <c r="A135" s="21" t="s">
        <v>93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4">
        <v>0</v>
      </c>
      <c r="K135" s="10">
        <f t="shared" si="59"/>
        <v>0</v>
      </c>
      <c r="L135" s="4">
        <v>0</v>
      </c>
    </row>
    <row r="136" spans="1:13" ht="15.75" thickBot="1" x14ac:dyDescent="0.3">
      <c r="A136" s="22" t="s">
        <v>94</v>
      </c>
      <c r="B136" s="4">
        <v>0</v>
      </c>
      <c r="C136" s="4">
        <v>1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10">
        <f t="shared" si="59"/>
        <v>1</v>
      </c>
      <c r="L136" s="4">
        <v>0</v>
      </c>
    </row>
    <row r="137" spans="1:13" ht="15.75" thickBot="1" x14ac:dyDescent="0.3">
      <c r="A137" s="21" t="s">
        <v>95</v>
      </c>
      <c r="B137" s="5">
        <v>0</v>
      </c>
      <c r="C137" s="5">
        <v>13</v>
      </c>
      <c r="D137" s="5">
        <v>0</v>
      </c>
      <c r="E137" s="5">
        <v>13</v>
      </c>
      <c r="F137" s="5">
        <v>0</v>
      </c>
      <c r="G137" s="5">
        <v>13</v>
      </c>
      <c r="H137" s="5">
        <v>0</v>
      </c>
      <c r="I137" s="5">
        <v>13</v>
      </c>
      <c r="J137" s="4">
        <v>0</v>
      </c>
      <c r="K137" s="10">
        <f t="shared" si="59"/>
        <v>13</v>
      </c>
      <c r="L137" s="4">
        <v>0</v>
      </c>
    </row>
    <row r="138" spans="1:13" ht="15.75" thickBot="1" x14ac:dyDescent="0.3">
      <c r="A138" s="21" t="s">
        <v>96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4">
        <v>0</v>
      </c>
      <c r="K138" s="10">
        <f t="shared" si="59"/>
        <v>0</v>
      </c>
      <c r="L138" s="4">
        <v>0</v>
      </c>
    </row>
    <row r="139" spans="1:13" ht="15.75" thickBot="1" x14ac:dyDescent="0.3">
      <c r="A139" s="21" t="s">
        <v>97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4">
        <v>0</v>
      </c>
      <c r="K139" s="10">
        <f t="shared" si="59"/>
        <v>0</v>
      </c>
      <c r="L139" s="4">
        <v>0</v>
      </c>
    </row>
    <row r="140" spans="1:13" ht="15.75" thickBot="1" x14ac:dyDescent="0.3">
      <c r="A140" s="22" t="s">
        <v>98</v>
      </c>
      <c r="B140" s="4">
        <v>0</v>
      </c>
      <c r="C140" s="4">
        <v>13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10">
        <f t="shared" si="59"/>
        <v>13</v>
      </c>
      <c r="L140" s="4">
        <v>0</v>
      </c>
    </row>
    <row r="141" spans="1:13" ht="15.75" thickBot="1" x14ac:dyDescent="0.3">
      <c r="A141" s="21" t="s">
        <v>99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4">
        <v>0</v>
      </c>
      <c r="K141" s="10">
        <f t="shared" si="59"/>
        <v>0</v>
      </c>
      <c r="L141" s="4">
        <v>0</v>
      </c>
    </row>
    <row r="142" spans="1:13" ht="15.75" thickBot="1" x14ac:dyDescent="0.3">
      <c r="A142" s="21" t="s">
        <v>100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4">
        <v>0</v>
      </c>
      <c r="K142" s="10">
        <f t="shared" si="59"/>
        <v>0</v>
      </c>
      <c r="L142" s="4">
        <v>0</v>
      </c>
      <c r="M142" s="23"/>
    </row>
    <row r="143" spans="1:13" ht="15.75" thickBot="1" x14ac:dyDescent="0.3">
      <c r="A143" s="21" t="s">
        <v>101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4">
        <v>0</v>
      </c>
      <c r="K143" s="10">
        <f t="shared" si="59"/>
        <v>0</v>
      </c>
      <c r="L143" s="4">
        <v>0</v>
      </c>
    </row>
    <row r="144" spans="1:13" ht="15.75" thickBot="1" x14ac:dyDescent="0.3">
      <c r="A144" s="21" t="s">
        <v>102</v>
      </c>
      <c r="B144" s="5">
        <v>0</v>
      </c>
      <c r="C144" s="5">
        <v>6</v>
      </c>
      <c r="D144" s="5">
        <v>0</v>
      </c>
      <c r="E144" s="5">
        <v>6</v>
      </c>
      <c r="F144" s="5">
        <v>0</v>
      </c>
      <c r="G144" s="5">
        <v>6</v>
      </c>
      <c r="H144" s="5">
        <v>0</v>
      </c>
      <c r="I144" s="5">
        <v>6</v>
      </c>
      <c r="J144" s="4">
        <v>0</v>
      </c>
      <c r="K144" s="10">
        <f t="shared" si="59"/>
        <v>6</v>
      </c>
      <c r="L144" s="4">
        <v>0</v>
      </c>
    </row>
    <row r="145" spans="1:12" ht="15.75" thickBot="1" x14ac:dyDescent="0.3">
      <c r="A145" s="21" t="s">
        <v>103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4">
        <v>0</v>
      </c>
      <c r="K145" s="10">
        <f t="shared" si="59"/>
        <v>0</v>
      </c>
      <c r="L145" s="4">
        <v>0</v>
      </c>
    </row>
    <row r="146" spans="1:12" ht="15.75" thickBot="1" x14ac:dyDescent="0.3">
      <c r="A146" s="21" t="s">
        <v>104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4">
        <v>0</v>
      </c>
      <c r="K146" s="10">
        <f t="shared" si="59"/>
        <v>0</v>
      </c>
      <c r="L146" s="4">
        <v>0</v>
      </c>
    </row>
    <row r="147" spans="1:12" ht="15.75" thickBot="1" x14ac:dyDescent="0.3">
      <c r="A147" s="21" t="s">
        <v>105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4">
        <v>0</v>
      </c>
      <c r="K147" s="10">
        <f t="shared" si="59"/>
        <v>0</v>
      </c>
      <c r="L147" s="4">
        <v>0</v>
      </c>
    </row>
    <row r="148" spans="1:12" ht="15.75" thickBot="1" x14ac:dyDescent="0.3">
      <c r="A148" s="22" t="s">
        <v>106</v>
      </c>
      <c r="B148" s="4">
        <v>0</v>
      </c>
      <c r="C148" s="4">
        <v>6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10">
        <f t="shared" si="59"/>
        <v>6</v>
      </c>
      <c r="L148" s="4">
        <v>0</v>
      </c>
    </row>
    <row r="149" spans="1:12" ht="15.75" thickBot="1" x14ac:dyDescent="0.3">
      <c r="A149" s="15" t="s">
        <v>2</v>
      </c>
      <c r="B149" s="5">
        <v>0</v>
      </c>
      <c r="C149" s="5">
        <v>22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4">
        <v>0</v>
      </c>
      <c r="K149" s="10">
        <f t="shared" si="59"/>
        <v>22</v>
      </c>
      <c r="L149" s="4">
        <v>0</v>
      </c>
    </row>
    <row r="150" spans="1:12" x14ac:dyDescent="0.25">
      <c r="A150" s="16"/>
    </row>
    <row r="152" spans="1:12" x14ac:dyDescent="0.25">
      <c r="A152" s="18" t="s">
        <v>18</v>
      </c>
    </row>
  </sheetData>
  <mergeCells count="66">
    <mergeCell ref="H113:I113"/>
    <mergeCell ref="H37:I37"/>
    <mergeCell ref="H43:I43"/>
    <mergeCell ref="H50:I50"/>
    <mergeCell ref="H92:I92"/>
    <mergeCell ref="H106:I106"/>
    <mergeCell ref="D37:E37"/>
    <mergeCell ref="D43:E43"/>
    <mergeCell ref="D50:E50"/>
    <mergeCell ref="D92:E92"/>
    <mergeCell ref="D113:E113"/>
    <mergeCell ref="A105:L105"/>
    <mergeCell ref="A106:A107"/>
    <mergeCell ref="B106:C106"/>
    <mergeCell ref="D106:E106"/>
    <mergeCell ref="J106:L106"/>
    <mergeCell ref="A37:A38"/>
    <mergeCell ref="B37:C37"/>
    <mergeCell ref="J37:L37"/>
    <mergeCell ref="A42:L42"/>
    <mergeCell ref="J113:L113"/>
    <mergeCell ref="A112:L112"/>
    <mergeCell ref="A30:L30"/>
    <mergeCell ref="A31:A32"/>
    <mergeCell ref="B31:C31"/>
    <mergeCell ref="D8:E8"/>
    <mergeCell ref="D20:E20"/>
    <mergeCell ref="D31:E31"/>
    <mergeCell ref="J20:L20"/>
    <mergeCell ref="A19:L19"/>
    <mergeCell ref="A20:A21"/>
    <mergeCell ref="B20:C20"/>
    <mergeCell ref="J31:L31"/>
    <mergeCell ref="H8:I8"/>
    <mergeCell ref="H20:I20"/>
    <mergeCell ref="H31:I31"/>
    <mergeCell ref="A4:L4"/>
    <mergeCell ref="A5:L5"/>
    <mergeCell ref="A6:C6"/>
    <mergeCell ref="A8:A9"/>
    <mergeCell ref="B8:C8"/>
    <mergeCell ref="J8:L8"/>
    <mergeCell ref="B92:C92"/>
    <mergeCell ref="J50:L50"/>
    <mergeCell ref="J43:L43"/>
    <mergeCell ref="A49:L49"/>
    <mergeCell ref="A50:A51"/>
    <mergeCell ref="B50:C50"/>
    <mergeCell ref="A43:A44"/>
    <mergeCell ref="B43:C43"/>
    <mergeCell ref="A113:A114"/>
    <mergeCell ref="B113:C113"/>
    <mergeCell ref="J92:L92"/>
    <mergeCell ref="A104:L104"/>
    <mergeCell ref="F8:G8"/>
    <mergeCell ref="F20:G20"/>
    <mergeCell ref="F31:G31"/>
    <mergeCell ref="F37:G37"/>
    <mergeCell ref="F43:G43"/>
    <mergeCell ref="F50:G50"/>
    <mergeCell ref="F92:G92"/>
    <mergeCell ref="F106:G106"/>
    <mergeCell ref="F113:G113"/>
    <mergeCell ref="A36:L36"/>
    <mergeCell ref="A91:L91"/>
    <mergeCell ref="A92:A93"/>
  </mergeCells>
  <pageMargins left="0.39370078740157483" right="0.39370078740157483" top="0.19685039370078741" bottom="0.11811023622047245" header="0" footer="0"/>
  <pageSetup paperSize="9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Miriam Junko Kimoto Watanabe</cp:lastModifiedBy>
  <cp:lastPrinted>2025-12-09T17:38:12Z</cp:lastPrinted>
  <dcterms:created xsi:type="dcterms:W3CDTF">2020-12-14T19:05:34Z</dcterms:created>
  <dcterms:modified xsi:type="dcterms:W3CDTF">2026-05-12T12:57:45Z</dcterms:modified>
</cp:coreProperties>
</file>